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ile01\share\040_住民ほけん課\04001_戸籍住民担当\住民係\人口\HP掲載用\2年齢別人口集計表\R8\excel\"/>
    </mc:Choice>
  </mc:AlternateContent>
  <xr:revisionPtr revIDLastSave="0" documentId="13_ncr:1_{B239B3AB-81D2-4FE0-B859-370D8BC53A0D}" xr6:coauthVersionLast="36" xr6:coauthVersionMax="47" xr10:uidLastSave="{00000000-0000-0000-0000-000000000000}"/>
  <bookViews>
    <workbookView xWindow="-105" yWindow="-105" windowWidth="23250" windowHeight="13890" activeTab="1" xr2:uid="{E7C06F52-6E96-4FED-8494-F7BA17E6B987}"/>
  </bookViews>
  <sheets>
    <sheet name="年齢別人口表" sheetId="2" r:id="rId1"/>
    <sheet name="５歳階級別集計表" sheetId="3" r:id="rId2"/>
  </sheets>
  <definedNames>
    <definedName name="_xlnm.Print_Area" localSheetId="1">'５歳階級別集計表'!$A$1:$AG$46</definedName>
    <definedName name="_xlnm.Print_Titles" localSheetId="0">年齢別人口表!$2:$2</definedName>
  </definedNames>
  <calcPr calcId="191029"/>
</workbook>
</file>

<file path=xl/calcChain.xml><?xml version="1.0" encoding="utf-8"?>
<calcChain xmlns="http://schemas.openxmlformats.org/spreadsheetml/2006/main">
  <c r="B123" i="2" l="1"/>
  <c r="C123" i="2"/>
  <c r="I122" i="2" l="1"/>
  <c r="H122" i="2"/>
  <c r="I121" i="2"/>
  <c r="H121" i="2"/>
  <c r="I120" i="2"/>
  <c r="H120" i="2"/>
  <c r="I119" i="2"/>
  <c r="H119" i="2"/>
  <c r="I118" i="2"/>
  <c r="H118" i="2"/>
  <c r="I117" i="2"/>
  <c r="H117" i="2"/>
  <c r="I116" i="2"/>
  <c r="H116" i="2"/>
  <c r="I115" i="2"/>
  <c r="H115" i="2"/>
  <c r="I114" i="2"/>
  <c r="H114" i="2"/>
  <c r="I113" i="2"/>
  <c r="H113" i="2"/>
  <c r="I112" i="2"/>
  <c r="H112" i="2"/>
  <c r="I111" i="2"/>
  <c r="H111" i="2"/>
  <c r="I110" i="2"/>
  <c r="H110" i="2"/>
  <c r="I109" i="2"/>
  <c r="H109" i="2"/>
  <c r="I108" i="2"/>
  <c r="H108" i="2"/>
  <c r="I107" i="2"/>
  <c r="H107" i="2"/>
  <c r="I106" i="2"/>
  <c r="H106" i="2"/>
  <c r="I105" i="2"/>
  <c r="H105" i="2"/>
  <c r="I104" i="2"/>
  <c r="H104" i="2"/>
  <c r="I103" i="2"/>
  <c r="H103" i="2"/>
  <c r="I102" i="2"/>
  <c r="H102" i="2"/>
  <c r="I101" i="2"/>
  <c r="H101" i="2"/>
  <c r="I100" i="2"/>
  <c r="H100" i="2"/>
  <c r="I99" i="2"/>
  <c r="H99" i="2"/>
  <c r="I98" i="2"/>
  <c r="H98" i="2"/>
  <c r="I97" i="2"/>
  <c r="H97" i="2"/>
  <c r="I96" i="2"/>
  <c r="H96" i="2"/>
  <c r="I95" i="2"/>
  <c r="H95" i="2"/>
  <c r="I94" i="2"/>
  <c r="H94" i="2"/>
  <c r="I93" i="2"/>
  <c r="H93" i="2"/>
  <c r="I92" i="2"/>
  <c r="H92" i="2"/>
  <c r="I91" i="2"/>
  <c r="H91" i="2"/>
  <c r="I90" i="2"/>
  <c r="H90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  <c r="H123" i="2" l="1"/>
  <c r="I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D122" i="2"/>
  <c r="J122" i="2" s="1"/>
  <c r="D121" i="2"/>
  <c r="J121" i="2" s="1"/>
  <c r="D120" i="2"/>
  <c r="J120" i="2" s="1"/>
  <c r="D119" i="2"/>
  <c r="J119" i="2" s="1"/>
  <c r="D118" i="2"/>
  <c r="J118" i="2" s="1"/>
  <c r="D117" i="2"/>
  <c r="J117" i="2" s="1"/>
  <c r="D116" i="2"/>
  <c r="J116" i="2" s="1"/>
  <c r="D115" i="2"/>
  <c r="J115" i="2" s="1"/>
  <c r="D114" i="2"/>
  <c r="J114" i="2" s="1"/>
  <c r="D113" i="2"/>
  <c r="J113" i="2" s="1"/>
  <c r="D112" i="2"/>
  <c r="J112" i="2" s="1"/>
  <c r="D111" i="2"/>
  <c r="J111" i="2" s="1"/>
  <c r="D110" i="2"/>
  <c r="J110" i="2" s="1"/>
  <c r="D109" i="2"/>
  <c r="J109" i="2" s="1"/>
  <c r="D108" i="2"/>
  <c r="D107" i="2"/>
  <c r="J107" i="2" s="1"/>
  <c r="D106" i="2"/>
  <c r="J106" i="2" s="1"/>
  <c r="D105" i="2"/>
  <c r="J105" i="2" s="1"/>
  <c r="D104" i="2"/>
  <c r="D103" i="2"/>
  <c r="D102" i="2"/>
  <c r="J102" i="2" s="1"/>
  <c r="D101" i="2"/>
  <c r="D100" i="2"/>
  <c r="D99" i="2"/>
  <c r="J99" i="2" s="1"/>
  <c r="D98" i="2"/>
  <c r="J98" i="2" s="1"/>
  <c r="D97" i="2"/>
  <c r="J97" i="2" s="1"/>
  <c r="D96" i="2"/>
  <c r="D95" i="2"/>
  <c r="J95" i="2" s="1"/>
  <c r="D94" i="2"/>
  <c r="J94" i="2" s="1"/>
  <c r="D93" i="2"/>
  <c r="D92" i="2"/>
  <c r="D91" i="2"/>
  <c r="J91" i="2" s="1"/>
  <c r="D90" i="2"/>
  <c r="J90" i="2" s="1"/>
  <c r="D89" i="2"/>
  <c r="J89" i="2" s="1"/>
  <c r="D88" i="2"/>
  <c r="D87" i="2"/>
  <c r="J87" i="2" s="1"/>
  <c r="D86" i="2"/>
  <c r="J86" i="2" s="1"/>
  <c r="D85" i="2"/>
  <c r="J85" i="2" s="1"/>
  <c r="D84" i="2"/>
  <c r="D83" i="2"/>
  <c r="J83" i="2" s="1"/>
  <c r="D82" i="2"/>
  <c r="J82" i="2" s="1"/>
  <c r="D81" i="2"/>
  <c r="J81" i="2" s="1"/>
  <c r="D80" i="2"/>
  <c r="D79" i="2"/>
  <c r="J79" i="2" s="1"/>
  <c r="D78" i="2"/>
  <c r="J78" i="2" s="1"/>
  <c r="D77" i="2"/>
  <c r="J77" i="2" s="1"/>
  <c r="D76" i="2"/>
  <c r="D75" i="2"/>
  <c r="J75" i="2" s="1"/>
  <c r="D74" i="2"/>
  <c r="J74" i="2" s="1"/>
  <c r="D73" i="2"/>
  <c r="J73" i="2" s="1"/>
  <c r="D72" i="2"/>
  <c r="D71" i="2"/>
  <c r="J71" i="2" s="1"/>
  <c r="D70" i="2"/>
  <c r="J70" i="2" s="1"/>
  <c r="D69" i="2"/>
  <c r="J69" i="2" s="1"/>
  <c r="D68" i="2"/>
  <c r="D67" i="2"/>
  <c r="J67" i="2" s="1"/>
  <c r="D66" i="2"/>
  <c r="J66" i="2" s="1"/>
  <c r="D65" i="2"/>
  <c r="J65" i="2" s="1"/>
  <c r="D64" i="2"/>
  <c r="D63" i="2"/>
  <c r="J63" i="2" s="1"/>
  <c r="D62" i="2"/>
  <c r="J62" i="2" s="1"/>
  <c r="D61" i="2"/>
  <c r="J61" i="2" s="1"/>
  <c r="D60" i="2"/>
  <c r="D59" i="2"/>
  <c r="J59" i="2" s="1"/>
  <c r="D58" i="2"/>
  <c r="J58" i="2" s="1"/>
  <c r="D57" i="2"/>
  <c r="J57" i="2" s="1"/>
  <c r="D56" i="2"/>
  <c r="D55" i="2"/>
  <c r="J55" i="2" s="1"/>
  <c r="D54" i="2"/>
  <c r="J54" i="2" s="1"/>
  <c r="D53" i="2"/>
  <c r="J53" i="2" s="1"/>
  <c r="D52" i="2"/>
  <c r="D51" i="2"/>
  <c r="J51" i="2" s="1"/>
  <c r="D50" i="2"/>
  <c r="J50" i="2" s="1"/>
  <c r="D49" i="2"/>
  <c r="J49" i="2" s="1"/>
  <c r="D48" i="2"/>
  <c r="D47" i="2"/>
  <c r="J47" i="2" s="1"/>
  <c r="D46" i="2"/>
  <c r="J46" i="2" s="1"/>
  <c r="D45" i="2"/>
  <c r="J45" i="2" s="1"/>
  <c r="D44" i="2"/>
  <c r="D43" i="2"/>
  <c r="J43" i="2" s="1"/>
  <c r="D42" i="2"/>
  <c r="J42" i="2" s="1"/>
  <c r="D41" i="2"/>
  <c r="J41" i="2" s="1"/>
  <c r="D40" i="2"/>
  <c r="D39" i="2"/>
  <c r="J39" i="2" s="1"/>
  <c r="D38" i="2"/>
  <c r="J38" i="2" s="1"/>
  <c r="D37" i="2"/>
  <c r="J37" i="2" s="1"/>
  <c r="D36" i="2"/>
  <c r="D35" i="2"/>
  <c r="J35" i="2" s="1"/>
  <c r="D34" i="2"/>
  <c r="J34" i="2" s="1"/>
  <c r="D33" i="2"/>
  <c r="J33" i="2" s="1"/>
  <c r="D32" i="2"/>
  <c r="D31" i="2"/>
  <c r="J31" i="2" s="1"/>
  <c r="D30" i="2"/>
  <c r="J30" i="2" s="1"/>
  <c r="D29" i="2"/>
  <c r="J29" i="2" s="1"/>
  <c r="D28" i="2"/>
  <c r="D27" i="2"/>
  <c r="J27" i="2" s="1"/>
  <c r="D26" i="2"/>
  <c r="J26" i="2" s="1"/>
  <c r="D25" i="2"/>
  <c r="J25" i="2" s="1"/>
  <c r="D24" i="2"/>
  <c r="D23" i="2"/>
  <c r="J23" i="2" s="1"/>
  <c r="D22" i="2"/>
  <c r="J22" i="2" s="1"/>
  <c r="D21" i="2"/>
  <c r="J21" i="2" s="1"/>
  <c r="D20" i="2"/>
  <c r="D19" i="2"/>
  <c r="J19" i="2" s="1"/>
  <c r="D18" i="2"/>
  <c r="J18" i="2" s="1"/>
  <c r="D17" i="2"/>
  <c r="J17" i="2" s="1"/>
  <c r="D16" i="2"/>
  <c r="D15" i="2"/>
  <c r="J15" i="2" s="1"/>
  <c r="D14" i="2"/>
  <c r="J14" i="2" s="1"/>
  <c r="D13" i="2"/>
  <c r="J13" i="2" s="1"/>
  <c r="D12" i="2"/>
  <c r="D11" i="2"/>
  <c r="J11" i="2" s="1"/>
  <c r="D10" i="2"/>
  <c r="J10" i="2" s="1"/>
  <c r="D9" i="2"/>
  <c r="J9" i="2" s="1"/>
  <c r="D8" i="2"/>
  <c r="D7" i="2"/>
  <c r="J7" i="2" s="1"/>
  <c r="D6" i="2"/>
  <c r="J6" i="2" s="1"/>
  <c r="D5" i="2"/>
  <c r="J5" i="2" s="1"/>
  <c r="D4" i="2"/>
  <c r="D3" i="2"/>
  <c r="J3" i="2" s="1"/>
  <c r="J108" i="2" l="1"/>
  <c r="J103" i="2"/>
  <c r="G123" i="2"/>
  <c r="J8" i="2"/>
  <c r="J16" i="2"/>
  <c r="J24" i="2"/>
  <c r="J32" i="2"/>
  <c r="J40" i="2"/>
  <c r="J48" i="2"/>
  <c r="J56" i="2"/>
  <c r="J64" i="2"/>
  <c r="J72" i="2"/>
  <c r="J80" i="2"/>
  <c r="J88" i="2"/>
  <c r="J96" i="2"/>
  <c r="J104" i="2"/>
  <c r="J4" i="2"/>
  <c r="J12" i="2"/>
  <c r="J20" i="2"/>
  <c r="J28" i="2"/>
  <c r="J36" i="2"/>
  <c r="J44" i="2"/>
  <c r="J52" i="2"/>
  <c r="J60" i="2"/>
  <c r="J68" i="2"/>
  <c r="J76" i="2"/>
  <c r="J84" i="2"/>
  <c r="J92" i="2"/>
  <c r="J100" i="2"/>
  <c r="J93" i="2"/>
  <c r="J101" i="2"/>
  <c r="F123" i="2"/>
  <c r="E123" i="2"/>
  <c r="J123" i="2" l="1"/>
  <c r="D123" i="2"/>
  <c r="AE22" i="3"/>
  <c r="AD22" i="3"/>
  <c r="AB22" i="3"/>
  <c r="AA22" i="3"/>
  <c r="AE20" i="3"/>
  <c r="AD20" i="3"/>
  <c r="AE19" i="3"/>
  <c r="AD19" i="3"/>
  <c r="AF19" i="3" s="1"/>
  <c r="AE18" i="3"/>
  <c r="AD18" i="3"/>
  <c r="AE17" i="3"/>
  <c r="AD17" i="3"/>
  <c r="AE16" i="3"/>
  <c r="AD16" i="3"/>
  <c r="AE14" i="3"/>
  <c r="AD14" i="3"/>
  <c r="AE13" i="3"/>
  <c r="AD13" i="3"/>
  <c r="AE12" i="3"/>
  <c r="AD12" i="3"/>
  <c r="AE11" i="3"/>
  <c r="AD11" i="3"/>
  <c r="AE10" i="3"/>
  <c r="AD10" i="3"/>
  <c r="AE8" i="3"/>
  <c r="AD8" i="3"/>
  <c r="AE7" i="3"/>
  <c r="AD7" i="3"/>
  <c r="AE6" i="3"/>
  <c r="AD6" i="3"/>
  <c r="AE5" i="3"/>
  <c r="AD5" i="3"/>
  <c r="AE4" i="3"/>
  <c r="AD4" i="3"/>
  <c r="W44" i="3"/>
  <c r="V44" i="3"/>
  <c r="W43" i="3"/>
  <c r="V43" i="3"/>
  <c r="W42" i="3"/>
  <c r="V42" i="3"/>
  <c r="W41" i="3"/>
  <c r="V41" i="3"/>
  <c r="W40" i="3"/>
  <c r="V40" i="3"/>
  <c r="W38" i="3"/>
  <c r="V38" i="3"/>
  <c r="W37" i="3"/>
  <c r="V37" i="3"/>
  <c r="W36" i="3"/>
  <c r="V36" i="3"/>
  <c r="W35" i="3"/>
  <c r="V35" i="3"/>
  <c r="W34" i="3"/>
  <c r="V34" i="3"/>
  <c r="W32" i="3"/>
  <c r="V32" i="3"/>
  <c r="W31" i="3"/>
  <c r="V31" i="3"/>
  <c r="W30" i="3"/>
  <c r="V30" i="3"/>
  <c r="W29" i="3"/>
  <c r="V29" i="3"/>
  <c r="W28" i="3"/>
  <c r="V28" i="3"/>
  <c r="W26" i="3"/>
  <c r="V26" i="3"/>
  <c r="W25" i="3"/>
  <c r="V25" i="3"/>
  <c r="W24" i="3"/>
  <c r="V24" i="3"/>
  <c r="W23" i="3"/>
  <c r="V23" i="3"/>
  <c r="W22" i="3"/>
  <c r="V22" i="3"/>
  <c r="W20" i="3"/>
  <c r="V20" i="3"/>
  <c r="W19" i="3"/>
  <c r="V19" i="3"/>
  <c r="W18" i="3"/>
  <c r="V18" i="3"/>
  <c r="W17" i="3"/>
  <c r="V17" i="3"/>
  <c r="W16" i="3"/>
  <c r="V16" i="3"/>
  <c r="W14" i="3"/>
  <c r="V14" i="3"/>
  <c r="W13" i="3"/>
  <c r="V13" i="3"/>
  <c r="W12" i="3"/>
  <c r="V12" i="3"/>
  <c r="W11" i="3"/>
  <c r="V11" i="3"/>
  <c r="W10" i="3"/>
  <c r="V10" i="3"/>
  <c r="W8" i="3"/>
  <c r="V8" i="3"/>
  <c r="W7" i="3"/>
  <c r="V7" i="3"/>
  <c r="W6" i="3"/>
  <c r="V6" i="3"/>
  <c r="W5" i="3"/>
  <c r="V5" i="3"/>
  <c r="W4" i="3"/>
  <c r="V4" i="3"/>
  <c r="O44" i="3"/>
  <c r="N44" i="3"/>
  <c r="O43" i="3"/>
  <c r="N43" i="3"/>
  <c r="O42" i="3"/>
  <c r="N42" i="3"/>
  <c r="O41" i="3"/>
  <c r="N41" i="3"/>
  <c r="O40" i="3"/>
  <c r="N40" i="3"/>
  <c r="O38" i="3"/>
  <c r="N38" i="3"/>
  <c r="O37" i="3"/>
  <c r="N37" i="3"/>
  <c r="O36" i="3"/>
  <c r="N36" i="3"/>
  <c r="O35" i="3"/>
  <c r="N35" i="3"/>
  <c r="O34" i="3"/>
  <c r="N34" i="3"/>
  <c r="O32" i="3"/>
  <c r="N32" i="3"/>
  <c r="O31" i="3"/>
  <c r="N31" i="3"/>
  <c r="O30" i="3"/>
  <c r="N30" i="3"/>
  <c r="O29" i="3"/>
  <c r="N29" i="3"/>
  <c r="O28" i="3"/>
  <c r="N28" i="3"/>
  <c r="O26" i="3"/>
  <c r="N26" i="3"/>
  <c r="O25" i="3"/>
  <c r="N25" i="3"/>
  <c r="O24" i="3"/>
  <c r="N24" i="3"/>
  <c r="O23" i="3"/>
  <c r="N23" i="3"/>
  <c r="O22" i="3"/>
  <c r="N22" i="3"/>
  <c r="O20" i="3"/>
  <c r="N20" i="3"/>
  <c r="O19" i="3"/>
  <c r="N19" i="3"/>
  <c r="O18" i="3"/>
  <c r="N18" i="3"/>
  <c r="O17" i="3"/>
  <c r="N17" i="3"/>
  <c r="O16" i="3"/>
  <c r="N16" i="3"/>
  <c r="N11" i="3"/>
  <c r="O11" i="3"/>
  <c r="N12" i="3"/>
  <c r="O12" i="3"/>
  <c r="N13" i="3"/>
  <c r="O13" i="3"/>
  <c r="N14" i="3"/>
  <c r="O14" i="3"/>
  <c r="O10" i="3"/>
  <c r="N10" i="3"/>
  <c r="O8" i="3"/>
  <c r="N8" i="3"/>
  <c r="O7" i="3"/>
  <c r="N7" i="3"/>
  <c r="O6" i="3"/>
  <c r="N6" i="3"/>
  <c r="O5" i="3"/>
  <c r="N5" i="3"/>
  <c r="O4" i="3"/>
  <c r="N4" i="3"/>
  <c r="G44" i="3"/>
  <c r="F44" i="3"/>
  <c r="G43" i="3"/>
  <c r="F43" i="3"/>
  <c r="G42" i="3"/>
  <c r="F42" i="3"/>
  <c r="G41" i="3"/>
  <c r="F41" i="3"/>
  <c r="G40" i="3"/>
  <c r="F40" i="3"/>
  <c r="G38" i="3"/>
  <c r="F38" i="3"/>
  <c r="G37" i="3"/>
  <c r="F37" i="3"/>
  <c r="G36" i="3"/>
  <c r="F36" i="3"/>
  <c r="G35" i="3"/>
  <c r="F35" i="3"/>
  <c r="G34" i="3"/>
  <c r="F34" i="3"/>
  <c r="G32" i="3"/>
  <c r="F32" i="3"/>
  <c r="G31" i="3"/>
  <c r="F31" i="3"/>
  <c r="G30" i="3"/>
  <c r="F30" i="3"/>
  <c r="G29" i="3"/>
  <c r="F29" i="3"/>
  <c r="G28" i="3"/>
  <c r="F28" i="3"/>
  <c r="G26" i="3"/>
  <c r="F26" i="3"/>
  <c r="G25" i="3"/>
  <c r="F25" i="3"/>
  <c r="G24" i="3"/>
  <c r="F24" i="3"/>
  <c r="G23" i="3"/>
  <c r="F23" i="3"/>
  <c r="G22" i="3"/>
  <c r="F22" i="3"/>
  <c r="G20" i="3"/>
  <c r="F20" i="3"/>
  <c r="G19" i="3"/>
  <c r="F19" i="3"/>
  <c r="G18" i="3"/>
  <c r="F18" i="3"/>
  <c r="G17" i="3"/>
  <c r="F17" i="3"/>
  <c r="G16" i="3"/>
  <c r="F16" i="3"/>
  <c r="G14" i="3"/>
  <c r="F14" i="3"/>
  <c r="G13" i="3"/>
  <c r="F13" i="3"/>
  <c r="G12" i="3"/>
  <c r="F12" i="3"/>
  <c r="G11" i="3"/>
  <c r="F11" i="3"/>
  <c r="G10" i="3"/>
  <c r="F10" i="3"/>
  <c r="G8" i="3"/>
  <c r="F8" i="3"/>
  <c r="G7" i="3"/>
  <c r="F7" i="3"/>
  <c r="G6" i="3"/>
  <c r="F6" i="3"/>
  <c r="G5" i="3"/>
  <c r="F5" i="3"/>
  <c r="G4" i="3"/>
  <c r="F4" i="3"/>
  <c r="AB20" i="3"/>
  <c r="AP20" i="3" s="1"/>
  <c r="AA20" i="3"/>
  <c r="AB19" i="3"/>
  <c r="AA19" i="3"/>
  <c r="AB18" i="3"/>
  <c r="AA18" i="3"/>
  <c r="AL18" i="3" s="1"/>
  <c r="AB17" i="3"/>
  <c r="AA17" i="3"/>
  <c r="AB16" i="3"/>
  <c r="AA16" i="3"/>
  <c r="AL16" i="3" s="1"/>
  <c r="AB14" i="3"/>
  <c r="AP14" i="3" s="1"/>
  <c r="AA14" i="3"/>
  <c r="AL14" i="3" s="1"/>
  <c r="AB13" i="3"/>
  <c r="AP13" i="3" s="1"/>
  <c r="AA13" i="3"/>
  <c r="AL13" i="3" s="1"/>
  <c r="AB12" i="3"/>
  <c r="AA12" i="3"/>
  <c r="AB11" i="3"/>
  <c r="AA11" i="3"/>
  <c r="AB10" i="3"/>
  <c r="AA10" i="3"/>
  <c r="AL10" i="3" s="1"/>
  <c r="AB8" i="3"/>
  <c r="AP8" i="3" s="1"/>
  <c r="AA8" i="3"/>
  <c r="AB7" i="3"/>
  <c r="AP7" i="3" s="1"/>
  <c r="AA7" i="3"/>
  <c r="AL7" i="3" s="1"/>
  <c r="AB6" i="3"/>
  <c r="AP6" i="3" s="1"/>
  <c r="AA6" i="3"/>
  <c r="AB5" i="3"/>
  <c r="AA5" i="3"/>
  <c r="AL5" i="3" s="1"/>
  <c r="AB4" i="3"/>
  <c r="AP4" i="3" s="1"/>
  <c r="AA4" i="3"/>
  <c r="AL4" i="3" s="1"/>
  <c r="T44" i="3"/>
  <c r="S44" i="3"/>
  <c r="T43" i="3"/>
  <c r="S43" i="3"/>
  <c r="T42" i="3"/>
  <c r="S42" i="3"/>
  <c r="T41" i="3"/>
  <c r="S41" i="3"/>
  <c r="T40" i="3"/>
  <c r="S40" i="3"/>
  <c r="T38" i="3"/>
  <c r="S38" i="3"/>
  <c r="T37" i="3"/>
  <c r="AO37" i="3" s="1"/>
  <c r="S37" i="3"/>
  <c r="AK37" i="3" s="1"/>
  <c r="T36" i="3"/>
  <c r="AO36" i="3" s="1"/>
  <c r="S36" i="3"/>
  <c r="AK36" i="3" s="1"/>
  <c r="T35" i="3"/>
  <c r="AO35" i="3" s="1"/>
  <c r="S35" i="3"/>
  <c r="T34" i="3"/>
  <c r="AO34" i="3" s="1"/>
  <c r="S34" i="3"/>
  <c r="AK34" i="3" s="1"/>
  <c r="T32" i="3"/>
  <c r="S32" i="3"/>
  <c r="T31" i="3"/>
  <c r="AO31" i="3" s="1"/>
  <c r="S31" i="3"/>
  <c r="T30" i="3"/>
  <c r="S30" i="3"/>
  <c r="AK30" i="3" s="1"/>
  <c r="T29" i="3"/>
  <c r="AO29" i="3" s="1"/>
  <c r="S29" i="3"/>
  <c r="T28" i="3"/>
  <c r="AO28" i="3" s="1"/>
  <c r="S28" i="3"/>
  <c r="AK28" i="3" s="1"/>
  <c r="T26" i="3"/>
  <c r="AO26" i="3" s="1"/>
  <c r="S26" i="3"/>
  <c r="AK26" i="3" s="1"/>
  <c r="T25" i="3"/>
  <c r="S25" i="3"/>
  <c r="T24" i="3"/>
  <c r="S24" i="3"/>
  <c r="T23" i="3"/>
  <c r="S23" i="3"/>
  <c r="AK23" i="3" s="1"/>
  <c r="T22" i="3"/>
  <c r="AO22" i="3" s="1"/>
  <c r="S22" i="3"/>
  <c r="AK22" i="3" s="1"/>
  <c r="T20" i="3"/>
  <c r="AO20" i="3" s="1"/>
  <c r="S20" i="3"/>
  <c r="T19" i="3"/>
  <c r="AO19" i="3" s="1"/>
  <c r="S19" i="3"/>
  <c r="T18" i="3"/>
  <c r="AO18" i="3" s="1"/>
  <c r="S18" i="3"/>
  <c r="T17" i="3"/>
  <c r="AO17" i="3" s="1"/>
  <c r="S17" i="3"/>
  <c r="AK17" i="3" s="1"/>
  <c r="T16" i="3"/>
  <c r="S16" i="3"/>
  <c r="AK16" i="3" s="1"/>
  <c r="T14" i="3"/>
  <c r="AO14" i="3" s="1"/>
  <c r="S14" i="3"/>
  <c r="AK14" i="3" s="1"/>
  <c r="T13" i="3"/>
  <c r="S13" i="3"/>
  <c r="T12" i="3"/>
  <c r="AO12" i="3" s="1"/>
  <c r="S12" i="3"/>
  <c r="AK12" i="3" s="1"/>
  <c r="T11" i="3"/>
  <c r="AO11" i="3" s="1"/>
  <c r="S11" i="3"/>
  <c r="T10" i="3"/>
  <c r="AO10" i="3" s="1"/>
  <c r="S10" i="3"/>
  <c r="AK10" i="3" s="1"/>
  <c r="T8" i="3"/>
  <c r="AO8" i="3" s="1"/>
  <c r="S8" i="3"/>
  <c r="AK8" i="3" s="1"/>
  <c r="T7" i="3"/>
  <c r="AO7" i="3" s="1"/>
  <c r="S7" i="3"/>
  <c r="T6" i="3"/>
  <c r="AO6" i="3" s="1"/>
  <c r="S6" i="3"/>
  <c r="AK6" i="3" s="1"/>
  <c r="T5" i="3"/>
  <c r="AO5" i="3" s="1"/>
  <c r="S5" i="3"/>
  <c r="T4" i="3"/>
  <c r="AO4" i="3" s="1"/>
  <c r="S4" i="3"/>
  <c r="K40" i="3"/>
  <c r="L44" i="3"/>
  <c r="K44" i="3"/>
  <c r="L43" i="3"/>
  <c r="K43" i="3"/>
  <c r="L42" i="3"/>
  <c r="K42" i="3"/>
  <c r="L41" i="3"/>
  <c r="K41" i="3"/>
  <c r="L40" i="3"/>
  <c r="L38" i="3"/>
  <c r="K38" i="3"/>
  <c r="L37" i="3"/>
  <c r="AN37" i="3" s="1"/>
  <c r="K37" i="3"/>
  <c r="AJ37" i="3" s="1"/>
  <c r="L36" i="3"/>
  <c r="AN36" i="3" s="1"/>
  <c r="K36" i="3"/>
  <c r="AJ36" i="3" s="1"/>
  <c r="L35" i="3"/>
  <c r="AN35" i="3" s="1"/>
  <c r="K35" i="3"/>
  <c r="AJ35" i="3" s="1"/>
  <c r="L34" i="3"/>
  <c r="AN34" i="3" s="1"/>
  <c r="K34" i="3"/>
  <c r="L32" i="3"/>
  <c r="AN32" i="3" s="1"/>
  <c r="K32" i="3"/>
  <c r="L31" i="3"/>
  <c r="AN31" i="3" s="1"/>
  <c r="K31" i="3"/>
  <c r="L30" i="3"/>
  <c r="AN30" i="3" s="1"/>
  <c r="K30" i="3"/>
  <c r="AJ30" i="3" s="1"/>
  <c r="L29" i="3"/>
  <c r="K29" i="3"/>
  <c r="AJ29" i="3" s="1"/>
  <c r="L28" i="3"/>
  <c r="AN28" i="3" s="1"/>
  <c r="K28" i="3"/>
  <c r="AJ28" i="3" s="1"/>
  <c r="L26" i="3"/>
  <c r="AN26" i="3" s="1"/>
  <c r="K26" i="3"/>
  <c r="L25" i="3"/>
  <c r="AN25" i="3" s="1"/>
  <c r="K25" i="3"/>
  <c r="L24" i="3"/>
  <c r="AN24" i="3" s="1"/>
  <c r="K24" i="3"/>
  <c r="L23" i="3"/>
  <c r="AN23" i="3" s="1"/>
  <c r="K23" i="3"/>
  <c r="AJ23" i="3" s="1"/>
  <c r="L22" i="3"/>
  <c r="AN22" i="3" s="1"/>
  <c r="K22" i="3"/>
  <c r="AJ22" i="3" s="1"/>
  <c r="L20" i="3"/>
  <c r="K20" i="3"/>
  <c r="AJ20" i="3" s="1"/>
  <c r="L19" i="3"/>
  <c r="AN19" i="3" s="1"/>
  <c r="K19" i="3"/>
  <c r="L18" i="3"/>
  <c r="AN18" i="3" s="1"/>
  <c r="K18" i="3"/>
  <c r="AJ18" i="3" s="1"/>
  <c r="L17" i="3"/>
  <c r="K17" i="3"/>
  <c r="AJ17" i="3" s="1"/>
  <c r="L16" i="3"/>
  <c r="AN16" i="3" s="1"/>
  <c r="K16" i="3"/>
  <c r="AJ16" i="3" s="1"/>
  <c r="L14" i="3"/>
  <c r="K14" i="3"/>
  <c r="L13" i="3"/>
  <c r="K13" i="3"/>
  <c r="L12" i="3"/>
  <c r="K12" i="3"/>
  <c r="L11" i="3"/>
  <c r="K11" i="3"/>
  <c r="L10" i="3"/>
  <c r="AN10" i="3" s="1"/>
  <c r="K10" i="3"/>
  <c r="AJ10" i="3" s="1"/>
  <c r="L8" i="3"/>
  <c r="AN8" i="3" s="1"/>
  <c r="K8" i="3"/>
  <c r="L7" i="3"/>
  <c r="AN7" i="3" s="1"/>
  <c r="K7" i="3"/>
  <c r="AJ7" i="3" s="1"/>
  <c r="L6" i="3"/>
  <c r="AN6" i="3" s="1"/>
  <c r="K6" i="3"/>
  <c r="AJ6" i="3" s="1"/>
  <c r="L5" i="3"/>
  <c r="AN5" i="3" s="1"/>
  <c r="K5" i="3"/>
  <c r="AJ5" i="3" s="1"/>
  <c r="L4" i="3"/>
  <c r="AN4" i="3" s="1"/>
  <c r="K4" i="3"/>
  <c r="AJ4" i="3" s="1"/>
  <c r="D44" i="3"/>
  <c r="AM44" i="3" s="1"/>
  <c r="C44" i="3"/>
  <c r="AI44" i="3" s="1"/>
  <c r="D43" i="3"/>
  <c r="AM43" i="3" s="1"/>
  <c r="C43" i="3"/>
  <c r="D42" i="3"/>
  <c r="AM42" i="3" s="1"/>
  <c r="C42" i="3"/>
  <c r="AI42" i="3" s="1"/>
  <c r="D41" i="3"/>
  <c r="AM41" i="3" s="1"/>
  <c r="C41" i="3"/>
  <c r="AI41" i="3" s="1"/>
  <c r="D40" i="3"/>
  <c r="AM40" i="3" s="1"/>
  <c r="C40" i="3"/>
  <c r="AI40" i="3" s="1"/>
  <c r="D38" i="3"/>
  <c r="AM38" i="3" s="1"/>
  <c r="C38" i="3"/>
  <c r="AI38" i="3" s="1"/>
  <c r="D37" i="3"/>
  <c r="AM37" i="3" s="1"/>
  <c r="C37" i="3"/>
  <c r="AI37" i="3" s="1"/>
  <c r="D36" i="3"/>
  <c r="AM36" i="3" s="1"/>
  <c r="C36" i="3"/>
  <c r="AI36" i="3" s="1"/>
  <c r="D35" i="3"/>
  <c r="AM35" i="3" s="1"/>
  <c r="C35" i="3"/>
  <c r="D34" i="3"/>
  <c r="AM34" i="3" s="1"/>
  <c r="C34" i="3"/>
  <c r="AI34" i="3" s="1"/>
  <c r="D32" i="3"/>
  <c r="AM32" i="3" s="1"/>
  <c r="C32" i="3"/>
  <c r="AI32" i="3" s="1"/>
  <c r="D31" i="3"/>
  <c r="AM31" i="3" s="1"/>
  <c r="C31" i="3"/>
  <c r="AI31" i="3" s="1"/>
  <c r="D30" i="3"/>
  <c r="AM30" i="3" s="1"/>
  <c r="C30" i="3"/>
  <c r="AI30" i="3" s="1"/>
  <c r="D29" i="3"/>
  <c r="AM29" i="3" s="1"/>
  <c r="C29" i="3"/>
  <c r="D28" i="3"/>
  <c r="AM28" i="3" s="1"/>
  <c r="C28" i="3"/>
  <c r="AI28" i="3" s="1"/>
  <c r="D26" i="3"/>
  <c r="C26" i="3"/>
  <c r="D25" i="3"/>
  <c r="AM25" i="3" s="1"/>
  <c r="C25" i="3"/>
  <c r="D24" i="3"/>
  <c r="C24" i="3"/>
  <c r="D23" i="3"/>
  <c r="AM23" i="3" s="1"/>
  <c r="C23" i="3"/>
  <c r="D22" i="3"/>
  <c r="AM22" i="3" s="1"/>
  <c r="C22" i="3"/>
  <c r="D20" i="3"/>
  <c r="AM20" i="3" s="1"/>
  <c r="C20" i="3"/>
  <c r="D19" i="3"/>
  <c r="C19" i="3"/>
  <c r="D18" i="3"/>
  <c r="AM18" i="3" s="1"/>
  <c r="C18" i="3"/>
  <c r="D17" i="3"/>
  <c r="C17" i="3"/>
  <c r="AI17" i="3" s="1"/>
  <c r="D16" i="3"/>
  <c r="AM16" i="3" s="1"/>
  <c r="C16" i="3"/>
  <c r="D14" i="3"/>
  <c r="AM14" i="3" s="1"/>
  <c r="C14" i="3"/>
  <c r="D13" i="3"/>
  <c r="AM13" i="3" s="1"/>
  <c r="C13" i="3"/>
  <c r="D12" i="3"/>
  <c r="C12" i="3"/>
  <c r="D11" i="3"/>
  <c r="AM11" i="3" s="1"/>
  <c r="C11" i="3"/>
  <c r="D10" i="3"/>
  <c r="C10" i="3"/>
  <c r="D8" i="3"/>
  <c r="AM8" i="3" s="1"/>
  <c r="D7" i="3"/>
  <c r="D6" i="3"/>
  <c r="D5" i="3"/>
  <c r="D4" i="3"/>
  <c r="C8" i="3"/>
  <c r="C7" i="3"/>
  <c r="C6" i="3"/>
  <c r="C5" i="3"/>
  <c r="C4" i="3"/>
  <c r="AO24" i="3" l="1"/>
  <c r="AF18" i="3"/>
  <c r="AF6" i="3"/>
  <c r="AF20" i="3"/>
  <c r="AF13" i="3"/>
  <c r="AD21" i="3"/>
  <c r="AE21" i="3"/>
  <c r="AF17" i="3"/>
  <c r="AF22" i="3"/>
  <c r="AA21" i="3"/>
  <c r="AP16" i="3"/>
  <c r="AP11" i="3"/>
  <c r="AP18" i="3"/>
  <c r="AB21" i="3"/>
  <c r="AC22" i="3"/>
  <c r="AO25" i="3"/>
  <c r="AO32" i="3"/>
  <c r="AP12" i="3"/>
  <c r="AP19" i="3"/>
  <c r="AF8" i="3"/>
  <c r="AL17" i="3"/>
  <c r="AK24" i="3"/>
  <c r="AO38" i="3"/>
  <c r="AO30" i="3"/>
  <c r="AO44" i="3"/>
  <c r="AE9" i="3"/>
  <c r="AO43" i="3"/>
  <c r="AK41" i="3"/>
  <c r="AK44" i="3"/>
  <c r="AK42" i="3"/>
  <c r="AO41" i="3"/>
  <c r="AK31" i="3"/>
  <c r="AM26" i="3"/>
  <c r="AO40" i="3"/>
  <c r="AN12" i="3"/>
  <c r="AK43" i="3"/>
  <c r="AF10" i="3"/>
  <c r="M42" i="3"/>
  <c r="P28" i="3"/>
  <c r="AI5" i="3"/>
  <c r="M20" i="3"/>
  <c r="AN44" i="3"/>
  <c r="AO13" i="3"/>
  <c r="AN14" i="3"/>
  <c r="AJ40" i="3"/>
  <c r="AO42" i="3"/>
  <c r="AM4" i="3"/>
  <c r="H24" i="3"/>
  <c r="E17" i="3"/>
  <c r="E10" i="3"/>
  <c r="AI7" i="3"/>
  <c r="E12" i="3"/>
  <c r="E19" i="3"/>
  <c r="E26" i="3"/>
  <c r="AK38" i="3"/>
  <c r="AJ41" i="3"/>
  <c r="E35" i="3"/>
  <c r="M14" i="3"/>
  <c r="AN43" i="3"/>
  <c r="P22" i="3"/>
  <c r="X23" i="3"/>
  <c r="AM7" i="3"/>
  <c r="X11" i="3"/>
  <c r="X32" i="3"/>
  <c r="E11" i="3"/>
  <c r="E18" i="3"/>
  <c r="E25" i="3"/>
  <c r="M19" i="3"/>
  <c r="M26" i="3"/>
  <c r="M34" i="3"/>
  <c r="AN41" i="3"/>
  <c r="U13" i="3"/>
  <c r="U20" i="3"/>
  <c r="U35" i="3"/>
  <c r="U42" i="3"/>
  <c r="AM24" i="3"/>
  <c r="AJ11" i="3"/>
  <c r="AN40" i="3"/>
  <c r="X5" i="3"/>
  <c r="AJ13" i="3"/>
  <c r="E13" i="3"/>
  <c r="E20" i="3"/>
  <c r="E28" i="3"/>
  <c r="AN13" i="3"/>
  <c r="M43" i="3"/>
  <c r="AM12" i="3"/>
  <c r="AM6" i="3"/>
  <c r="AI16" i="3"/>
  <c r="AI23" i="3"/>
  <c r="AJ43" i="3"/>
  <c r="AM5" i="3"/>
  <c r="AI22" i="3"/>
  <c r="U16" i="3"/>
  <c r="U23" i="3"/>
  <c r="U37" i="3"/>
  <c r="AC10" i="3"/>
  <c r="AC17" i="3"/>
  <c r="H13" i="3"/>
  <c r="H20" i="3"/>
  <c r="P36" i="3"/>
  <c r="P43" i="3"/>
  <c r="X30" i="3"/>
  <c r="X37" i="3"/>
  <c r="X44" i="3"/>
  <c r="H7" i="3"/>
  <c r="H36" i="3"/>
  <c r="AO23" i="3"/>
  <c r="U10" i="3"/>
  <c r="AO16" i="3"/>
  <c r="AN11" i="3"/>
  <c r="AJ14" i="3"/>
  <c r="AJ12" i="3"/>
  <c r="E4" i="3"/>
  <c r="AI6" i="3"/>
  <c r="AK35" i="3"/>
  <c r="AM19" i="3"/>
  <c r="AN42" i="3"/>
  <c r="AI19" i="3"/>
  <c r="AP10" i="3"/>
  <c r="AJ31" i="3"/>
  <c r="AL12" i="3"/>
  <c r="M17" i="3"/>
  <c r="M38" i="3"/>
  <c r="AC5" i="3"/>
  <c r="H23" i="3"/>
  <c r="H30" i="3"/>
  <c r="H44" i="3"/>
  <c r="AN38" i="3"/>
  <c r="AJ24" i="3"/>
  <c r="AK4" i="3"/>
  <c r="AK25" i="3"/>
  <c r="E23" i="3"/>
  <c r="M25" i="3"/>
  <c r="M32" i="3"/>
  <c r="U5" i="3"/>
  <c r="U19" i="3"/>
  <c r="AC6" i="3"/>
  <c r="AG6" i="3" s="1"/>
  <c r="AT6" i="3" s="1"/>
  <c r="AC20" i="3"/>
  <c r="AI10" i="3"/>
  <c r="H17" i="3"/>
  <c r="AI24" i="3"/>
  <c r="H31" i="3"/>
  <c r="P14" i="3"/>
  <c r="P32" i="3"/>
  <c r="P40" i="3"/>
  <c r="X12" i="3"/>
  <c r="X26" i="3"/>
  <c r="X41" i="3"/>
  <c r="AM10" i="3"/>
  <c r="AK40" i="3"/>
  <c r="H25" i="3"/>
  <c r="H32" i="3"/>
  <c r="H40" i="3"/>
  <c r="P5" i="3"/>
  <c r="P13" i="3"/>
  <c r="P19" i="3"/>
  <c r="AK20" i="3"/>
  <c r="AN20" i="3"/>
  <c r="AJ34" i="3"/>
  <c r="M35" i="3"/>
  <c r="U7" i="3"/>
  <c r="U22" i="3"/>
  <c r="U29" i="3"/>
  <c r="AC8" i="3"/>
  <c r="AG8" i="3" s="1"/>
  <c r="AT8" i="3" s="1"/>
  <c r="H5" i="3"/>
  <c r="H19" i="3"/>
  <c r="H26" i="3"/>
  <c r="H34" i="3"/>
  <c r="H41" i="3"/>
  <c r="P12" i="3"/>
  <c r="P20" i="3"/>
  <c r="AJ42" i="3"/>
  <c r="X22" i="3"/>
  <c r="X29" i="3"/>
  <c r="X36" i="3"/>
  <c r="AI35" i="3"/>
  <c r="AL8" i="3"/>
  <c r="AJ38" i="3"/>
  <c r="AI8" i="3"/>
  <c r="AN17" i="3"/>
  <c r="AJ19" i="3"/>
  <c r="AM17" i="3"/>
  <c r="AP5" i="3"/>
  <c r="M29" i="3"/>
  <c r="U30" i="3"/>
  <c r="AN29" i="3"/>
  <c r="AP17" i="3"/>
  <c r="AC4" i="3"/>
  <c r="AC11" i="3"/>
  <c r="AC18" i="3"/>
  <c r="AG18" i="3" s="1"/>
  <c r="AI14" i="3"/>
  <c r="H22" i="3"/>
  <c r="H29" i="3"/>
  <c r="H43" i="3"/>
  <c r="P8" i="3"/>
  <c r="P23" i="3"/>
  <c r="P30" i="3"/>
  <c r="P37" i="3"/>
  <c r="AI20" i="3"/>
  <c r="P31" i="3"/>
  <c r="H35" i="3"/>
  <c r="F45" i="3"/>
  <c r="P7" i="3"/>
  <c r="P11" i="3"/>
  <c r="P35" i="3"/>
  <c r="AI13" i="3"/>
  <c r="AJ26" i="3"/>
  <c r="AK29" i="3"/>
  <c r="AI43" i="3"/>
  <c r="AI29" i="3"/>
  <c r="E6" i="3"/>
  <c r="E29" i="3"/>
  <c r="E36" i="3"/>
  <c r="E43" i="3"/>
  <c r="K9" i="3"/>
  <c r="M16" i="3"/>
  <c r="L27" i="3"/>
  <c r="L39" i="3"/>
  <c r="M44" i="3"/>
  <c r="P29" i="3"/>
  <c r="AI26" i="3"/>
  <c r="AI12" i="3"/>
  <c r="AJ25" i="3"/>
  <c r="AK13" i="3"/>
  <c r="M11" i="3"/>
  <c r="H38" i="3"/>
  <c r="U12" i="3"/>
  <c r="W15" i="3"/>
  <c r="AI25" i="3"/>
  <c r="AI11" i="3"/>
  <c r="U31" i="3"/>
  <c r="U38" i="3"/>
  <c r="AJ8" i="3"/>
  <c r="AK11" i="3"/>
  <c r="U18" i="3"/>
  <c r="U25" i="3"/>
  <c r="U32" i="3"/>
  <c r="AC19" i="3"/>
  <c r="AG19" i="3" s="1"/>
  <c r="H8" i="3"/>
  <c r="H16" i="3"/>
  <c r="P10" i="3"/>
  <c r="AL11" i="3"/>
  <c r="M4" i="3"/>
  <c r="P4" i="3"/>
  <c r="AJ32" i="3"/>
  <c r="AK7" i="3"/>
  <c r="AI18" i="3"/>
  <c r="AL20" i="3"/>
  <c r="AL6" i="3"/>
  <c r="AK19" i="3"/>
  <c r="AB9" i="3"/>
  <c r="H11" i="3"/>
  <c r="V45" i="3"/>
  <c r="AF7" i="3"/>
  <c r="AF14" i="3"/>
  <c r="AI4" i="3"/>
  <c r="AJ44" i="3"/>
  <c r="AL19" i="3"/>
  <c r="AK32" i="3"/>
  <c r="AK18" i="3"/>
  <c r="AK5" i="3"/>
  <c r="E7" i="3"/>
  <c r="C21" i="3"/>
  <c r="M23" i="3"/>
  <c r="M30" i="3"/>
  <c r="M37" i="3"/>
  <c r="H14" i="3"/>
  <c r="H28" i="3"/>
  <c r="G45" i="3"/>
  <c r="X14" i="3"/>
  <c r="X20" i="3"/>
  <c r="X28" i="3"/>
  <c r="T15" i="3"/>
  <c r="T27" i="3"/>
  <c r="S15" i="3"/>
  <c r="X43" i="3"/>
  <c r="U4" i="3"/>
  <c r="M40" i="3"/>
  <c r="P44" i="3"/>
  <c r="X10" i="3"/>
  <c r="E32" i="3"/>
  <c r="E40" i="3"/>
  <c r="M5" i="3"/>
  <c r="M41" i="3"/>
  <c r="U34" i="3"/>
  <c r="U41" i="3"/>
  <c r="O15" i="3"/>
  <c r="P17" i="3"/>
  <c r="X17" i="3"/>
  <c r="X24" i="3"/>
  <c r="X38" i="3"/>
  <c r="AF4" i="3"/>
  <c r="AF11" i="3"/>
  <c r="E41" i="3"/>
  <c r="M6" i="3"/>
  <c r="P18" i="3"/>
  <c r="X40" i="3"/>
  <c r="P25" i="3"/>
  <c r="P26" i="3"/>
  <c r="X13" i="3"/>
  <c r="M22" i="3"/>
  <c r="X31" i="3"/>
  <c r="C9" i="3"/>
  <c r="U11" i="3"/>
  <c r="X42" i="3"/>
  <c r="P34" i="3"/>
  <c r="M18" i="3"/>
  <c r="M12" i="3"/>
  <c r="M13" i="3"/>
  <c r="U6" i="3"/>
  <c r="U26" i="3"/>
  <c r="S45" i="3"/>
  <c r="AC12" i="3"/>
  <c r="O45" i="3"/>
  <c r="X6" i="3"/>
  <c r="X18" i="3"/>
  <c r="X25" i="3"/>
  <c r="AF5" i="3"/>
  <c r="AA15" i="3"/>
  <c r="AE15" i="3"/>
  <c r="H10" i="3"/>
  <c r="G21" i="3"/>
  <c r="H37" i="3"/>
  <c r="X19" i="3"/>
  <c r="G33" i="3"/>
  <c r="N45" i="3"/>
  <c r="V9" i="3"/>
  <c r="C39" i="3"/>
  <c r="V15" i="3"/>
  <c r="D9" i="3"/>
  <c r="E14" i="3"/>
  <c r="E22" i="3"/>
  <c r="E42" i="3"/>
  <c r="M7" i="3"/>
  <c r="M36" i="3"/>
  <c r="U8" i="3"/>
  <c r="U14" i="3"/>
  <c r="T45" i="3"/>
  <c r="AC14" i="3"/>
  <c r="H18" i="3"/>
  <c r="P16" i="3"/>
  <c r="X8" i="3"/>
  <c r="X35" i="3"/>
  <c r="G27" i="3"/>
  <c r="O33" i="3"/>
  <c r="E8" i="3"/>
  <c r="E16" i="3"/>
  <c r="C33" i="3"/>
  <c r="E37" i="3"/>
  <c r="E44" i="3"/>
  <c r="U44" i="3"/>
  <c r="H12" i="3"/>
  <c r="P24" i="3"/>
  <c r="N39" i="3"/>
  <c r="W39" i="3"/>
  <c r="D39" i="3"/>
  <c r="U36" i="3"/>
  <c r="U43" i="3"/>
  <c r="AC13" i="3"/>
  <c r="AG13" i="3" s="1"/>
  <c r="AT13" i="3" s="1"/>
  <c r="D33" i="3"/>
  <c r="M24" i="3"/>
  <c r="K33" i="3"/>
  <c r="U17" i="3"/>
  <c r="H6" i="3"/>
  <c r="P6" i="3"/>
  <c r="O27" i="3"/>
  <c r="D21" i="3"/>
  <c r="D27" i="3"/>
  <c r="E31" i="3"/>
  <c r="E38" i="3"/>
  <c r="U24" i="3"/>
  <c r="S39" i="3"/>
  <c r="AF16" i="3"/>
  <c r="AF12" i="3"/>
  <c r="AD15" i="3"/>
  <c r="AD9" i="3"/>
  <c r="W45" i="3"/>
  <c r="V39" i="3"/>
  <c r="X34" i="3"/>
  <c r="W33" i="3"/>
  <c r="W27" i="3"/>
  <c r="X16" i="3"/>
  <c r="V33" i="3"/>
  <c r="V27" i="3"/>
  <c r="W21" i="3"/>
  <c r="V21" i="3"/>
  <c r="W9" i="3"/>
  <c r="X7" i="3"/>
  <c r="X4" i="3"/>
  <c r="P42" i="3"/>
  <c r="P41" i="3"/>
  <c r="P38" i="3"/>
  <c r="O39" i="3"/>
  <c r="N33" i="3"/>
  <c r="N27" i="3"/>
  <c r="O21" i="3"/>
  <c r="N21" i="3"/>
  <c r="N15" i="3"/>
  <c r="N9" i="3"/>
  <c r="O9" i="3"/>
  <c r="H42" i="3"/>
  <c r="G39" i="3"/>
  <c r="F39" i="3"/>
  <c r="F33" i="3"/>
  <c r="F27" i="3"/>
  <c r="F21" i="3"/>
  <c r="F15" i="3"/>
  <c r="G15" i="3"/>
  <c r="F9" i="3"/>
  <c r="G9" i="3"/>
  <c r="H4" i="3"/>
  <c r="AC16" i="3"/>
  <c r="AB15" i="3"/>
  <c r="AC7" i="3"/>
  <c r="AA9" i="3"/>
  <c r="U40" i="3"/>
  <c r="T39" i="3"/>
  <c r="T33" i="3"/>
  <c r="S33" i="3"/>
  <c r="U28" i="3"/>
  <c r="S27" i="3"/>
  <c r="S21" i="3"/>
  <c r="T21" i="3"/>
  <c r="S9" i="3"/>
  <c r="T9" i="3"/>
  <c r="K45" i="3"/>
  <c r="L45" i="3"/>
  <c r="K39" i="3"/>
  <c r="M31" i="3"/>
  <c r="L33" i="3"/>
  <c r="M28" i="3"/>
  <c r="K27" i="3"/>
  <c r="L21" i="3"/>
  <c r="K21" i="3"/>
  <c r="K15" i="3"/>
  <c r="L15" i="3"/>
  <c r="M10" i="3"/>
  <c r="L9" i="3"/>
  <c r="M8" i="3"/>
  <c r="D45" i="3"/>
  <c r="C45" i="3"/>
  <c r="E34" i="3"/>
  <c r="E30" i="3"/>
  <c r="E24" i="3"/>
  <c r="C27" i="3"/>
  <c r="C15" i="3"/>
  <c r="D15" i="3"/>
  <c r="E5" i="3"/>
  <c r="AF21" i="3" l="1"/>
  <c r="AC21" i="3"/>
  <c r="AG17" i="3"/>
  <c r="AG14" i="3"/>
  <c r="AT14" i="3" s="1"/>
  <c r="AG22" i="3"/>
  <c r="AC27" i="3"/>
  <c r="AD23" i="3"/>
  <c r="AA23" i="3"/>
  <c r="AE23" i="3"/>
  <c r="AB23" i="3"/>
  <c r="AG20" i="3"/>
  <c r="AT20" i="3" s="1"/>
  <c r="AB28" i="3"/>
  <c r="AG10" i="3"/>
  <c r="AT10" i="3" s="1"/>
  <c r="AF9" i="3"/>
  <c r="AG4" i="3"/>
  <c r="AT4" i="3" s="1"/>
  <c r="I12" i="3"/>
  <c r="AQ12" i="3" s="1"/>
  <c r="Q28" i="3"/>
  <c r="AR28" i="3" s="1"/>
  <c r="Q42" i="3"/>
  <c r="AR42" i="3" s="1"/>
  <c r="Q20" i="3"/>
  <c r="AR20" i="3" s="1"/>
  <c r="AT19" i="3"/>
  <c r="AG11" i="3"/>
  <c r="AT11" i="3" s="1"/>
  <c r="Q38" i="3"/>
  <c r="AR38" i="3" s="1"/>
  <c r="Q13" i="3"/>
  <c r="AR13" i="3" s="1"/>
  <c r="I25" i="3"/>
  <c r="AQ25" i="3" s="1"/>
  <c r="Y32" i="3"/>
  <c r="AS32" i="3" s="1"/>
  <c r="I11" i="3"/>
  <c r="AQ11" i="3" s="1"/>
  <c r="Y37" i="3"/>
  <c r="AS37" i="3" s="1"/>
  <c r="I4" i="3"/>
  <c r="AQ4" i="3" s="1"/>
  <c r="M21" i="3"/>
  <c r="Q22" i="3"/>
  <c r="AR22" i="3" s="1"/>
  <c r="Q7" i="3"/>
  <c r="AR7" i="3" s="1"/>
  <c r="I13" i="3"/>
  <c r="AQ13" i="3" s="1"/>
  <c r="I35" i="3"/>
  <c r="AQ35" i="3" s="1"/>
  <c r="I10" i="3"/>
  <c r="AQ10" i="3" s="1"/>
  <c r="Y35" i="3"/>
  <c r="AS35" i="3" s="1"/>
  <c r="I19" i="3"/>
  <c r="AQ19" i="3" s="1"/>
  <c r="Q14" i="3"/>
  <c r="AR14" i="3" s="1"/>
  <c r="I26" i="3"/>
  <c r="AQ26" i="3" s="1"/>
  <c r="I24" i="3"/>
  <c r="AQ24" i="3" s="1"/>
  <c r="I17" i="3"/>
  <c r="AQ17" i="3" s="1"/>
  <c r="I30" i="3"/>
  <c r="AQ30" i="3" s="1"/>
  <c r="I18" i="3"/>
  <c r="AQ18" i="3" s="1"/>
  <c r="Y20" i="3"/>
  <c r="AS20" i="3" s="1"/>
  <c r="Y29" i="3"/>
  <c r="AS29" i="3" s="1"/>
  <c r="Y30" i="3"/>
  <c r="AS30" i="3" s="1"/>
  <c r="Y14" i="3"/>
  <c r="AS14" i="3" s="1"/>
  <c r="Y13" i="3"/>
  <c r="AS13" i="3" s="1"/>
  <c r="I31" i="3"/>
  <c r="AQ31" i="3" s="1"/>
  <c r="Q26" i="3"/>
  <c r="AR26" i="3" s="1"/>
  <c r="Y23" i="3"/>
  <c r="AS23" i="3" s="1"/>
  <c r="X15" i="3"/>
  <c r="Q34" i="3"/>
  <c r="AR34" i="3" s="1"/>
  <c r="I32" i="3"/>
  <c r="AQ32" i="3" s="1"/>
  <c r="Q19" i="3"/>
  <c r="AR19" i="3" s="1"/>
  <c r="Y42" i="3"/>
  <c r="AS42" i="3" s="1"/>
  <c r="Y5" i="3"/>
  <c r="AS5" i="3" s="1"/>
  <c r="I34" i="3"/>
  <c r="AQ34" i="3" s="1"/>
  <c r="Y11" i="3"/>
  <c r="AS11" i="3" s="1"/>
  <c r="I36" i="3"/>
  <c r="AQ36" i="3" s="1"/>
  <c r="E45" i="3"/>
  <c r="Y10" i="3"/>
  <c r="AS10" i="3" s="1"/>
  <c r="Y31" i="3"/>
  <c r="AS31" i="3" s="1"/>
  <c r="Q44" i="3"/>
  <c r="AR44" i="3" s="1"/>
  <c r="I28" i="3"/>
  <c r="AQ28" i="3" s="1"/>
  <c r="P45" i="3"/>
  <c r="Y12" i="3"/>
  <c r="AS12" i="3" s="1"/>
  <c r="Q32" i="3"/>
  <c r="AR32" i="3" s="1"/>
  <c r="I29" i="3"/>
  <c r="AQ29" i="3" s="1"/>
  <c r="U27" i="3"/>
  <c r="P15" i="3"/>
  <c r="U33" i="3"/>
  <c r="I40" i="3"/>
  <c r="AQ40" i="3" s="1"/>
  <c r="I7" i="3"/>
  <c r="AQ7" i="3" s="1"/>
  <c r="I41" i="3"/>
  <c r="AQ41" i="3" s="1"/>
  <c r="Y18" i="3"/>
  <c r="AS18" i="3" s="1"/>
  <c r="U45" i="3"/>
  <c r="I23" i="3"/>
  <c r="AQ23" i="3" s="1"/>
  <c r="Q43" i="3"/>
  <c r="AR43" i="3" s="1"/>
  <c r="Y19" i="3"/>
  <c r="AS19" i="3" s="1"/>
  <c r="I44" i="3"/>
  <c r="AQ44" i="3" s="1"/>
  <c r="Q40" i="3"/>
  <c r="AR40" i="3" s="1"/>
  <c r="Q4" i="3"/>
  <c r="AR4" i="3" s="1"/>
  <c r="Y26" i="3"/>
  <c r="AS26" i="3" s="1"/>
  <c r="I20" i="3"/>
  <c r="AQ20" i="3" s="1"/>
  <c r="Q25" i="3"/>
  <c r="AR25" i="3" s="1"/>
  <c r="Q16" i="3"/>
  <c r="AR16" i="3" s="1"/>
  <c r="E33" i="3"/>
  <c r="Q36" i="3"/>
  <c r="AR36" i="3" s="1"/>
  <c r="Y7" i="3"/>
  <c r="AS7" i="3" s="1"/>
  <c r="I22" i="3"/>
  <c r="AQ22" i="3" s="1"/>
  <c r="Q17" i="3"/>
  <c r="AR17" i="3" s="1"/>
  <c r="X45" i="3"/>
  <c r="H21" i="3"/>
  <c r="Q12" i="3"/>
  <c r="AR12" i="3" s="1"/>
  <c r="I43" i="3"/>
  <c r="AQ43" i="3" s="1"/>
  <c r="Q29" i="3"/>
  <c r="AR29" i="3" s="1"/>
  <c r="Y38" i="3"/>
  <c r="AS38" i="3" s="1"/>
  <c r="Q8" i="3"/>
  <c r="AR8" i="3" s="1"/>
  <c r="Y25" i="3"/>
  <c r="AS25" i="3" s="1"/>
  <c r="U21" i="3"/>
  <c r="AP45" i="3"/>
  <c r="Y16" i="3"/>
  <c r="AS16" i="3" s="1"/>
  <c r="AT17" i="3"/>
  <c r="Y44" i="3"/>
  <c r="AS44" i="3" s="1"/>
  <c r="Y22" i="3"/>
  <c r="AS22" i="3" s="1"/>
  <c r="AT18" i="3"/>
  <c r="H33" i="3"/>
  <c r="Y4" i="3"/>
  <c r="AS4" i="3" s="1"/>
  <c r="Q37" i="3"/>
  <c r="AR37" i="3" s="1"/>
  <c r="Q31" i="3"/>
  <c r="AR31" i="3" s="1"/>
  <c r="Y36" i="3"/>
  <c r="AS36" i="3" s="1"/>
  <c r="Y43" i="3"/>
  <c r="AS43" i="3" s="1"/>
  <c r="Q30" i="3"/>
  <c r="AR30" i="3" s="1"/>
  <c r="Q35" i="3"/>
  <c r="AR35" i="3" s="1"/>
  <c r="Q5" i="3"/>
  <c r="AR5" i="3" s="1"/>
  <c r="X39" i="3"/>
  <c r="Q11" i="3"/>
  <c r="AR11" i="3" s="1"/>
  <c r="I14" i="3"/>
  <c r="AQ14" i="3" s="1"/>
  <c r="AC15" i="3"/>
  <c r="U15" i="3"/>
  <c r="Q23" i="3"/>
  <c r="AR23" i="3" s="1"/>
  <c r="Q18" i="3"/>
  <c r="AR18" i="3" s="1"/>
  <c r="Y41" i="3"/>
  <c r="AS41" i="3" s="1"/>
  <c r="I8" i="3"/>
  <c r="AQ8" i="3" s="1"/>
  <c r="M9" i="3"/>
  <c r="Y28" i="3"/>
  <c r="AS28" i="3" s="1"/>
  <c r="I5" i="3"/>
  <c r="AQ5" i="3" s="1"/>
  <c r="I6" i="3"/>
  <c r="AQ6" i="3" s="1"/>
  <c r="AG5" i="3"/>
  <c r="AT5" i="3" s="1"/>
  <c r="M39" i="3"/>
  <c r="Y40" i="3"/>
  <c r="AS40" i="3" s="1"/>
  <c r="Y17" i="3"/>
  <c r="AS17" i="3" s="1"/>
  <c r="AG7" i="3"/>
  <c r="AT7" i="3" s="1"/>
  <c r="Q10" i="3"/>
  <c r="AR10" i="3" s="1"/>
  <c r="Y34" i="3"/>
  <c r="AS34" i="3" s="1"/>
  <c r="H45" i="3"/>
  <c r="U9" i="3"/>
  <c r="I42" i="3"/>
  <c r="AQ42" i="3" s="1"/>
  <c r="P33" i="3"/>
  <c r="I38" i="3"/>
  <c r="AQ38" i="3" s="1"/>
  <c r="I16" i="3"/>
  <c r="AQ16" i="3" s="1"/>
  <c r="I37" i="3"/>
  <c r="AQ37" i="3" s="1"/>
  <c r="AL45" i="3"/>
  <c r="M27" i="3"/>
  <c r="Q6" i="3"/>
  <c r="AR6" i="3" s="1"/>
  <c r="AC9" i="3"/>
  <c r="P9" i="3"/>
  <c r="Y24" i="3"/>
  <c r="AS24" i="3" s="1"/>
  <c r="M33" i="3"/>
  <c r="Y6" i="3"/>
  <c r="AS6" i="3" s="1"/>
  <c r="X9" i="3"/>
  <c r="Q24" i="3"/>
  <c r="AR24" i="3" s="1"/>
  <c r="Q41" i="3"/>
  <c r="AR41" i="3" s="1"/>
  <c r="Y8" i="3"/>
  <c r="AS8" i="3" s="1"/>
  <c r="E15" i="3"/>
  <c r="P27" i="3"/>
  <c r="E21" i="3"/>
  <c r="P39" i="3"/>
  <c r="E39" i="3"/>
  <c r="AF15" i="3"/>
  <c r="U39" i="3"/>
  <c r="AG12" i="3"/>
  <c r="AT12" i="3" s="1"/>
  <c r="H27" i="3"/>
  <c r="X21" i="3"/>
  <c r="M15" i="3"/>
  <c r="X27" i="3"/>
  <c r="E9" i="3"/>
  <c r="H15" i="3"/>
  <c r="AG16" i="3"/>
  <c r="X33" i="3"/>
  <c r="P21" i="3"/>
  <c r="H39" i="3"/>
  <c r="AB26" i="3"/>
  <c r="H9" i="3"/>
  <c r="AC28" i="3"/>
  <c r="M45" i="3"/>
  <c r="AB27" i="3"/>
  <c r="E27" i="3"/>
  <c r="AC26" i="3"/>
  <c r="AG9" i="3" l="1"/>
  <c r="AG21" i="3"/>
  <c r="AF23" i="3"/>
  <c r="AT16" i="3"/>
  <c r="AT45" i="3" s="1"/>
  <c r="AB31" i="3"/>
  <c r="AG15" i="3"/>
  <c r="I45" i="3"/>
  <c r="Y39" i="3"/>
  <c r="Q21" i="3"/>
  <c r="I33" i="3"/>
  <c r="Y33" i="3"/>
  <c r="Y15" i="3"/>
  <c r="Q15" i="3"/>
  <c r="Q45" i="3"/>
  <c r="Y27" i="3"/>
  <c r="Y21" i="3"/>
  <c r="Y45" i="3"/>
  <c r="Q39" i="3"/>
  <c r="AC31" i="3"/>
  <c r="Q33" i="3"/>
  <c r="I21" i="3"/>
  <c r="I15" i="3"/>
  <c r="Q27" i="3"/>
  <c r="Q9" i="3"/>
  <c r="I39" i="3"/>
  <c r="Y9" i="3"/>
  <c r="AC23" i="3"/>
  <c r="I27" i="3"/>
  <c r="I9" i="3"/>
  <c r="AD27" i="3" l="1"/>
  <c r="AD28" i="3"/>
  <c r="AD26" i="3"/>
  <c r="AG23" i="3"/>
  <c r="AD31" i="3" l="1"/>
</calcChain>
</file>

<file path=xl/sharedStrings.xml><?xml version="1.0" encoding="utf-8"?>
<sst xmlns="http://schemas.openxmlformats.org/spreadsheetml/2006/main" count="207" uniqueCount="139">
  <si>
    <t>年齢</t>
  </si>
  <si>
    <t>日本(男)</t>
  </si>
  <si>
    <t>日本(女)</t>
  </si>
  <si>
    <t>外国(男)</t>
  </si>
  <si>
    <t>外国(女)</t>
  </si>
  <si>
    <t>合計</t>
  </si>
  <si>
    <t>年齢別人口集計表</t>
    <rPh sb="0" eb="3">
      <t>ネンレイベツ</t>
    </rPh>
    <rPh sb="3" eb="8">
      <t>ジンコウシュウケイヒョウ</t>
    </rPh>
    <phoneticPr fontId="18"/>
  </si>
  <si>
    <t>合計</t>
    <rPh sb="0" eb="2">
      <t>ゴウケイ</t>
    </rPh>
    <phoneticPr fontId="18"/>
  </si>
  <si>
    <t>男</t>
    <phoneticPr fontId="18"/>
  </si>
  <si>
    <t>女</t>
    <phoneticPr fontId="18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</si>
  <si>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</si>
  <si>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</si>
  <si>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</si>
  <si>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</si>
  <si>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0</t>
  </si>
  <si>
    <t>35</t>
  </si>
  <si>
    <t>70</t>
  </si>
  <si>
    <t>1</t>
  </si>
  <si>
    <t>36</t>
  </si>
  <si>
    <t>71</t>
  </si>
  <si>
    <t>2</t>
  </si>
  <si>
    <t>37</t>
  </si>
  <si>
    <t>72</t>
  </si>
  <si>
    <t>3</t>
  </si>
  <si>
    <t>38</t>
  </si>
  <si>
    <t>73</t>
  </si>
  <si>
    <t>4</t>
  </si>
  <si>
    <t>39</t>
  </si>
  <si>
    <t>74</t>
  </si>
  <si>
    <t>5</t>
  </si>
  <si>
    <t>40</t>
  </si>
  <si>
    <t>75</t>
  </si>
  <si>
    <t>6</t>
  </si>
  <si>
    <t>41</t>
  </si>
  <si>
    <t>76</t>
  </si>
  <si>
    <t>7</t>
  </si>
  <si>
    <t>42</t>
  </si>
  <si>
    <t>77</t>
  </si>
  <si>
    <t>8</t>
  </si>
  <si>
    <t>43</t>
  </si>
  <si>
    <t>78</t>
  </si>
  <si>
    <t>9</t>
  </si>
  <si>
    <t>44</t>
  </si>
  <si>
    <t>79</t>
  </si>
  <si>
    <t>10</t>
  </si>
  <si>
    <t>45</t>
  </si>
  <si>
    <t>80</t>
  </si>
  <si>
    <t>11</t>
  </si>
  <si>
    <t>46</t>
  </si>
  <si>
    <t>81</t>
  </si>
  <si>
    <t>12</t>
  </si>
  <si>
    <t>47</t>
  </si>
  <si>
    <t>82</t>
  </si>
  <si>
    <t>13</t>
  </si>
  <si>
    <t>48</t>
  </si>
  <si>
    <t>83</t>
  </si>
  <si>
    <t>14</t>
  </si>
  <si>
    <t>49</t>
  </si>
  <si>
    <t>84</t>
  </si>
  <si>
    <t>15</t>
  </si>
  <si>
    <t>50</t>
  </si>
  <si>
    <t>85</t>
  </si>
  <si>
    <t>16</t>
  </si>
  <si>
    <t>51</t>
  </si>
  <si>
    <t>86</t>
  </si>
  <si>
    <t>17</t>
  </si>
  <si>
    <t>52</t>
  </si>
  <si>
    <t>87</t>
  </si>
  <si>
    <t>18</t>
  </si>
  <si>
    <t>53</t>
  </si>
  <si>
    <t>88</t>
  </si>
  <si>
    <t>19</t>
  </si>
  <si>
    <t>54</t>
  </si>
  <si>
    <t>89</t>
  </si>
  <si>
    <t>20</t>
  </si>
  <si>
    <t>55</t>
  </si>
  <si>
    <t>90</t>
  </si>
  <si>
    <t>21</t>
  </si>
  <si>
    <t>56</t>
  </si>
  <si>
    <t>91</t>
  </si>
  <si>
    <t>22</t>
  </si>
  <si>
    <t>57</t>
  </si>
  <si>
    <t>92</t>
  </si>
  <si>
    <t>23</t>
  </si>
  <si>
    <t>58</t>
  </si>
  <si>
    <t>93</t>
  </si>
  <si>
    <t>24</t>
  </si>
  <si>
    <t>59</t>
  </si>
  <si>
    <t>94</t>
  </si>
  <si>
    <t>25</t>
  </si>
  <si>
    <t>60</t>
  </si>
  <si>
    <t>95</t>
  </si>
  <si>
    <t>26</t>
  </si>
  <si>
    <t>61</t>
  </si>
  <si>
    <t>96</t>
  </si>
  <si>
    <t>27</t>
  </si>
  <si>
    <t>62</t>
  </si>
  <si>
    <t>97</t>
  </si>
  <si>
    <t>28</t>
  </si>
  <si>
    <t>63</t>
  </si>
  <si>
    <t>98</t>
  </si>
  <si>
    <t>29</t>
  </si>
  <si>
    <t>64</t>
  </si>
  <si>
    <t>99</t>
  </si>
  <si>
    <t>30</t>
  </si>
  <si>
    <t>65</t>
  </si>
  <si>
    <t>100</t>
  </si>
  <si>
    <t>31</t>
  </si>
  <si>
    <t>66</t>
  </si>
  <si>
    <t>101</t>
  </si>
  <si>
    <t>32</t>
  </si>
  <si>
    <t>67</t>
  </si>
  <si>
    <t>102</t>
  </si>
  <si>
    <t>33</t>
  </si>
  <si>
    <t>68</t>
  </si>
  <si>
    <t>103</t>
  </si>
  <si>
    <t>34</t>
  </si>
  <si>
    <t>69</t>
  </si>
  <si>
    <t>104</t>
  </si>
  <si>
    <t>日本人</t>
    <rPh sb="0" eb="3">
      <t>ニホンジン</t>
    </rPh>
    <phoneticPr fontId="18"/>
  </si>
  <si>
    <t>外国人</t>
    <rPh sb="0" eb="3">
      <t>ガイコクジン</t>
    </rPh>
    <phoneticPr fontId="18"/>
  </si>
  <si>
    <t>計</t>
    <rPh sb="0" eb="1">
      <t>ケイ</t>
    </rPh>
    <phoneticPr fontId="18"/>
  </si>
  <si>
    <t>年齢</t>
    <rPh sb="0" eb="2">
      <t>ネンレイ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</si>
  <si>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</si>
  <si>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</si>
  <si>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～14</t>
    <phoneticPr fontId="18"/>
  </si>
  <si>
    <t>15～64</t>
    <phoneticPr fontId="18"/>
  </si>
  <si>
    <t>65～</t>
    <phoneticPr fontId="18"/>
  </si>
  <si>
    <t>年齢別人口集計表</t>
    <rPh sb="0" eb="7">
      <t>ネンレイベツジンコウシュウケイ</t>
    </rPh>
    <rPh sb="7" eb="8">
      <t>ヒョウ</t>
    </rPh>
    <phoneticPr fontId="18"/>
  </si>
  <si>
    <t>松伏町</t>
    <rPh sb="0" eb="3">
      <t>マツブシマチ</t>
    </rPh>
    <phoneticPr fontId="18"/>
  </si>
  <si>
    <t>総計</t>
    <rPh sb="0" eb="2">
      <t>ソウケイ</t>
    </rPh>
    <phoneticPr fontId="18"/>
  </si>
  <si>
    <t>平均</t>
    <rPh sb="0" eb="2">
      <t>ヘイキン</t>
    </rPh>
    <phoneticPr fontId="18"/>
  </si>
  <si>
    <t>男　平均年齢計算用データ</t>
    <rPh sb="0" eb="1">
      <t>オトコ</t>
    </rPh>
    <rPh sb="2" eb="4">
      <t>ヘイキン</t>
    </rPh>
    <rPh sb="4" eb="6">
      <t>ネンレイ</t>
    </rPh>
    <rPh sb="6" eb="9">
      <t>ケイサンヨウ</t>
    </rPh>
    <phoneticPr fontId="18"/>
  </si>
  <si>
    <t>女　平均年齢計算用データ</t>
    <rPh sb="0" eb="1">
      <t>オンナ</t>
    </rPh>
    <rPh sb="2" eb="4">
      <t>ヘイキン</t>
    </rPh>
    <rPh sb="4" eb="6">
      <t>ネンレイ</t>
    </rPh>
    <rPh sb="6" eb="9">
      <t>ケイサンヨウ</t>
    </rPh>
    <phoneticPr fontId="18"/>
  </si>
  <si>
    <t>合計　平均年齢計算用データ</t>
    <rPh sb="0" eb="2">
      <t>ゴウケイ</t>
    </rPh>
    <rPh sb="3" eb="5">
      <t>ヘイキン</t>
    </rPh>
    <rPh sb="5" eb="7">
      <t>ネンレイ</t>
    </rPh>
    <rPh sb="7" eb="10">
      <t>ケイサンヨウ</t>
    </rPh>
    <phoneticPr fontId="18"/>
  </si>
  <si>
    <t>年齢不明</t>
    <rPh sb="0" eb="4">
      <t>ネンレイフメイ</t>
    </rPh>
    <phoneticPr fontId="18"/>
  </si>
  <si>
    <t>※色付きは計算式設定</t>
    <rPh sb="1" eb="3">
      <t>イロツ</t>
    </rPh>
    <rPh sb="5" eb="8">
      <t>ケイサンシキ</t>
    </rPh>
    <rPh sb="8" eb="10">
      <t>セッテイ</t>
    </rPh>
    <phoneticPr fontId="18"/>
  </si>
  <si>
    <t>《令和8年 7月１日現在》</t>
    <rPh sb="1" eb="3">
      <t>レイワ</t>
    </rPh>
    <rPh sb="4" eb="5">
      <t>ネン</t>
    </rPh>
    <rPh sb="7" eb="8">
      <t>ガツ</t>
    </rPh>
    <rPh sb="9" eb="12">
      <t>ニチゲンザイ</t>
    </rPh>
    <phoneticPr fontId="18"/>
  </si>
  <si>
    <t>《令和8年7月1日現在》</t>
    <rPh sb="1" eb="3">
      <t>レイワ</t>
    </rPh>
    <rPh sb="4" eb="5">
      <t>ネン</t>
    </rPh>
    <rPh sb="6" eb="7">
      <t>ガツ</t>
    </rPh>
    <rPh sb="8" eb="11">
      <t>ニチゲンザイ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</si>
</sst>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_ "/>
    <numFmt numFmtId="177" formatCode="#,##0_);[Red]\(#,##0\)"/>
    <numFmt numFmtId="178" formatCode="#,##0.00_);[Red]\(#,##0.00\)"/>
    <numFmt numFmtId="179" formatCode="0_);[Red]\(0\)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2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double">
        <color indexed="64"/>
      </right>
      <top style="hair">
        <color indexed="64"/>
      </top>
      <bottom style="dashed">
        <color indexed="64"/>
      </bottom>
      <diagonal/>
    </border>
    <border>
      <left style="double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5" xfId="0" applyBorder="1">
      <alignment vertical="center"/>
    </xf>
    <xf numFmtId="0" fontId="19" fillId="0" borderId="0" xfId="0" applyFont="1" applyAlignment="1">
      <alignment horizontal="centerContinuous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5" xfId="0" applyBorder="1">
      <alignment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0" xfId="0" applyFill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Continuous" vertical="center"/>
    </xf>
    <xf numFmtId="0" fontId="21" fillId="0" borderId="0" xfId="0" applyFo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28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177" fontId="22" fillId="0" borderId="63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54" xfId="0" applyNumberFormat="1" applyFont="1" applyBorder="1">
      <alignment vertical="center"/>
    </xf>
    <xf numFmtId="177" fontId="22" fillId="0" borderId="59" xfId="0" applyNumberFormat="1" applyFont="1" applyBorder="1">
      <alignment vertical="center"/>
    </xf>
    <xf numFmtId="177" fontId="22" fillId="0" borderId="58" xfId="0" applyNumberFormat="1" applyFont="1" applyBorder="1" applyAlignment="1">
      <alignment horizontal="center" vertical="center"/>
    </xf>
    <xf numFmtId="177" fontId="22" fillId="0" borderId="60" xfId="0" applyNumberFormat="1" applyFont="1" applyBorder="1">
      <alignment vertical="center"/>
    </xf>
    <xf numFmtId="177" fontId="22" fillId="0" borderId="61" xfId="0" applyNumberFormat="1" applyFont="1" applyBorder="1">
      <alignment vertical="center"/>
    </xf>
    <xf numFmtId="177" fontId="22" fillId="0" borderId="65" xfId="0" applyNumberFormat="1" applyFont="1" applyBorder="1">
      <alignment vertical="center"/>
    </xf>
    <xf numFmtId="177" fontId="22" fillId="0" borderId="70" xfId="0" applyNumberFormat="1" applyFont="1" applyBorder="1" applyAlignment="1">
      <alignment horizontal="center" vertical="center"/>
    </xf>
    <xf numFmtId="177" fontId="22" fillId="0" borderId="58" xfId="0" applyNumberFormat="1" applyFont="1" applyBorder="1">
      <alignment vertical="center"/>
    </xf>
    <xf numFmtId="177" fontId="22" fillId="0" borderId="62" xfId="0" applyNumberFormat="1" applyFont="1" applyBorder="1">
      <alignment vertical="center"/>
    </xf>
    <xf numFmtId="177" fontId="22" fillId="0" borderId="54" xfId="0" applyNumberFormat="1" applyFont="1" applyBorder="1" applyAlignment="1">
      <alignment horizontal="center" vertical="center"/>
    </xf>
    <xf numFmtId="177" fontId="22" fillId="0" borderId="68" xfId="0" applyNumberFormat="1" applyFont="1" applyBorder="1" applyAlignment="1">
      <alignment horizontal="center" vertical="center"/>
    </xf>
    <xf numFmtId="177" fontId="22" fillId="0" borderId="64" xfId="0" applyNumberFormat="1" applyFont="1" applyBorder="1">
      <alignment vertical="center"/>
    </xf>
    <xf numFmtId="0" fontId="22" fillId="0" borderId="22" xfId="0" applyFont="1" applyBorder="1" applyAlignment="1">
      <alignment horizontal="center" vertical="center"/>
    </xf>
    <xf numFmtId="177" fontId="22" fillId="0" borderId="10" xfId="0" applyNumberFormat="1" applyFont="1" applyBorder="1">
      <alignment vertical="center"/>
    </xf>
    <xf numFmtId="177" fontId="22" fillId="0" borderId="11" xfId="0" applyNumberFormat="1" applyFont="1" applyBorder="1">
      <alignment vertical="center"/>
    </xf>
    <xf numFmtId="177" fontId="22" fillId="0" borderId="22" xfId="0" applyNumberFormat="1" applyFont="1" applyBorder="1">
      <alignment vertical="center"/>
    </xf>
    <xf numFmtId="177" fontId="22" fillId="0" borderId="13" xfId="0" applyNumberFormat="1" applyFont="1" applyBorder="1">
      <alignment vertical="center"/>
    </xf>
    <xf numFmtId="177" fontId="22" fillId="0" borderId="22" xfId="0" applyNumberFormat="1" applyFont="1" applyBorder="1" applyAlignment="1">
      <alignment horizontal="center" vertical="center"/>
    </xf>
    <xf numFmtId="177" fontId="22" fillId="0" borderId="69" xfId="0" applyNumberFormat="1" applyFont="1" applyBorder="1" applyAlignment="1">
      <alignment horizontal="center" vertical="center"/>
    </xf>
    <xf numFmtId="177" fontId="22" fillId="0" borderId="12" xfId="0" applyNumberFormat="1" applyFont="1" applyBorder="1">
      <alignment vertical="center"/>
    </xf>
    <xf numFmtId="0" fontId="22" fillId="0" borderId="58" xfId="0" applyFont="1" applyBorder="1" applyAlignment="1">
      <alignment horizontal="center" vertical="center"/>
    </xf>
    <xf numFmtId="177" fontId="22" fillId="0" borderId="75" xfId="0" applyNumberFormat="1" applyFont="1" applyBorder="1" applyAlignment="1">
      <alignment horizontal="center" vertical="center"/>
    </xf>
    <xf numFmtId="177" fontId="22" fillId="0" borderId="74" xfId="0" applyNumberFormat="1" applyFont="1" applyBorder="1">
      <alignment vertical="center"/>
    </xf>
    <xf numFmtId="177" fontId="22" fillId="0" borderId="72" xfId="0" applyNumberFormat="1" applyFont="1" applyBorder="1">
      <alignment vertical="center"/>
    </xf>
    <xf numFmtId="177" fontId="22" fillId="0" borderId="0" xfId="0" applyNumberFormat="1" applyFont="1">
      <alignment vertical="center"/>
    </xf>
    <xf numFmtId="177" fontId="22" fillId="0" borderId="74" xfId="0" applyNumberFormat="1" applyFont="1" applyBorder="1" applyAlignment="1">
      <alignment horizontal="center" vertical="center"/>
    </xf>
    <xf numFmtId="177" fontId="22" fillId="0" borderId="73" xfId="0" applyNumberFormat="1" applyFont="1" applyBorder="1">
      <alignment vertical="center"/>
    </xf>
    <xf numFmtId="177" fontId="22" fillId="0" borderId="71" xfId="0" applyNumberFormat="1" applyFont="1" applyBorder="1">
      <alignment vertical="center"/>
    </xf>
    <xf numFmtId="178" fontId="22" fillId="0" borderId="74" xfId="0" applyNumberFormat="1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55" xfId="0" applyFont="1" applyBorder="1">
      <alignment vertical="center"/>
    </xf>
    <xf numFmtId="0" fontId="25" fillId="0" borderId="56" xfId="0" applyFont="1" applyBorder="1">
      <alignment vertical="center"/>
    </xf>
    <xf numFmtId="0" fontId="25" fillId="0" borderId="57" xfId="0" applyFont="1" applyBorder="1">
      <alignment vertical="center"/>
    </xf>
    <xf numFmtId="0" fontId="25" fillId="0" borderId="0" xfId="0" applyFont="1" applyBorder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vertical="center"/>
    </xf>
    <xf numFmtId="176" fontId="0" fillId="0" borderId="0" xfId="0" applyNumberFormat="1">
      <alignment vertical="center"/>
    </xf>
    <xf numFmtId="177" fontId="22" fillId="0" borderId="76" xfId="0" applyNumberFormat="1" applyFont="1" applyBorder="1">
      <alignment vertical="center"/>
    </xf>
    <xf numFmtId="0" fontId="22" fillId="0" borderId="68" xfId="0" applyNumberFormat="1" applyFont="1" applyBorder="1" applyAlignment="1">
      <alignment horizontal="center" vertical="center"/>
    </xf>
    <xf numFmtId="177" fontId="22" fillId="0" borderId="55" xfId="0" applyNumberFormat="1" applyFont="1" applyBorder="1">
      <alignment vertical="center"/>
    </xf>
    <xf numFmtId="179" fontId="22" fillId="0" borderId="55" xfId="0" applyNumberFormat="1" applyFont="1" applyBorder="1" applyAlignment="1">
      <alignment horizontal="right" vertical="center"/>
    </xf>
    <xf numFmtId="179" fontId="22" fillId="0" borderId="74" xfId="0" applyNumberFormat="1" applyFont="1" applyBorder="1" applyAlignment="1">
      <alignment horizontal="right" vertical="center"/>
    </xf>
    <xf numFmtId="0" fontId="0" fillId="33" borderId="40" xfId="0" applyFill="1" applyBorder="1" applyAlignment="1">
      <alignment horizontal="center" vertical="center"/>
    </xf>
    <xf numFmtId="0" fontId="0" fillId="33" borderId="36" xfId="0" applyFill="1" applyBorder="1" applyAlignment="1">
      <alignment horizontal="center" vertical="center"/>
    </xf>
    <xf numFmtId="0" fontId="0" fillId="33" borderId="41" xfId="0" applyFill="1" applyBorder="1" applyAlignment="1">
      <alignment horizontal="center" vertical="center"/>
    </xf>
    <xf numFmtId="0" fontId="0" fillId="33" borderId="33" xfId="0" applyFill="1" applyBorder="1">
      <alignment vertical="center"/>
    </xf>
    <xf numFmtId="0" fontId="0" fillId="33" borderId="30" xfId="0" applyFill="1" applyBorder="1">
      <alignment vertical="center"/>
    </xf>
    <xf numFmtId="0" fontId="0" fillId="33" borderId="34" xfId="0" applyFill="1" applyBorder="1">
      <alignment vertical="center"/>
    </xf>
    <xf numFmtId="0" fontId="0" fillId="33" borderId="18" xfId="0" applyFill="1" applyBorder="1">
      <alignment vertical="center"/>
    </xf>
    <xf numFmtId="0" fontId="0" fillId="33" borderId="15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46" xfId="0" applyFill="1" applyBorder="1">
      <alignment vertical="center"/>
    </xf>
    <xf numFmtId="0" fontId="0" fillId="33" borderId="42" xfId="0" applyFill="1" applyBorder="1">
      <alignment vertical="center"/>
    </xf>
    <xf numFmtId="0" fontId="0" fillId="33" borderId="47" xfId="0" applyFill="1" applyBorder="1">
      <alignment vertical="center"/>
    </xf>
    <xf numFmtId="0" fontId="0" fillId="33" borderId="26" xfId="0" applyFill="1" applyBorder="1">
      <alignment vertical="center"/>
    </xf>
    <xf numFmtId="0" fontId="0" fillId="33" borderId="21" xfId="0" applyFill="1" applyBorder="1">
      <alignment vertical="center"/>
    </xf>
    <xf numFmtId="0" fontId="0" fillId="33" borderId="27" xfId="0" applyFill="1" applyBorder="1">
      <alignment vertical="center"/>
    </xf>
    <xf numFmtId="176" fontId="0" fillId="33" borderId="11" xfId="0" applyNumberFormat="1" applyFill="1" applyBorder="1">
      <alignment vertical="center"/>
    </xf>
    <xf numFmtId="176" fontId="0" fillId="33" borderId="22" xfId="0" applyNumberFormat="1" applyFill="1" applyBorder="1">
      <alignment vertical="center"/>
    </xf>
    <xf numFmtId="176" fontId="0" fillId="33" borderId="12" xfId="0" applyNumberFormat="1" applyFill="1" applyBorder="1">
      <alignment vertical="center"/>
    </xf>
    <xf numFmtId="176" fontId="0" fillId="33" borderId="53" xfId="0" applyNumberFormat="1" applyFill="1" applyBorder="1">
      <alignment vertical="center"/>
    </xf>
    <xf numFmtId="176" fontId="0" fillId="33" borderId="13" xfId="0" applyNumberFormat="1" applyFill="1" applyBorder="1">
      <alignment vertical="center"/>
    </xf>
    <xf numFmtId="176" fontId="0" fillId="33" borderId="14" xfId="0" applyNumberFormat="1" applyFill="1" applyBorder="1">
      <alignment vertical="center"/>
    </xf>
    <xf numFmtId="6" fontId="26" fillId="0" borderId="0" xfId="44" applyFont="1" applyAlignment="1">
      <alignment horizontal="centerContinuous" vertical="center"/>
    </xf>
    <xf numFmtId="0" fontId="22" fillId="0" borderId="77" xfId="0" applyFont="1" applyBorder="1" applyAlignment="1">
      <alignment horizontal="center" vertical="center"/>
    </xf>
    <xf numFmtId="0" fontId="22" fillId="0" borderId="78" xfId="0" applyFont="1" applyBorder="1" applyAlignment="1">
      <alignment horizontal="center" vertical="center"/>
    </xf>
    <xf numFmtId="0" fontId="0" fillId="33" borderId="38" xfId="0" applyFill="1" applyBorder="1" applyAlignment="1">
      <alignment horizontal="center" vertical="center"/>
    </xf>
    <xf numFmtId="0" fontId="0" fillId="33" borderId="31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44" xfId="0" applyFill="1" applyBorder="1">
      <alignment vertical="center"/>
    </xf>
    <xf numFmtId="0" fontId="0" fillId="33" borderId="24" xfId="0" applyFill="1" applyBorder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DC9599CB-DA2B-487C-BD13-0FBC93013E5E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" xfId="44" builtinId="7"/>
    <cellStyle name="入力" xfId="9" builtinId="20" customBuiltin="1"/>
    <cellStyle name="標準" xfId="0" builtinId="0"/>
    <cellStyle name="標準 2" xfId="42" xr:uid="{F1268666-750E-4FA1-96A6-FEA9668358E2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328A-2961-4C9F-84C9-748649672866}">
  <dimension ref="A1:J12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126" sqref="J126"/>
    </sheetView>
  </sheetViews>
  <sheetFormatPr defaultRowHeight="18.75" x14ac:dyDescent="0.4"/>
  <cols>
    <col min="1" max="1" width="8.75" style="1"/>
    <col min="2" max="2" width="9.375" bestFit="1" customWidth="1"/>
  </cols>
  <sheetData>
    <row r="1" spans="1:10" s="3" customFormat="1" ht="30.6" customHeight="1" x14ac:dyDescent="0.4">
      <c r="A1" s="2"/>
      <c r="B1" s="11" t="s">
        <v>6</v>
      </c>
      <c r="C1" s="11"/>
      <c r="D1" s="11"/>
      <c r="E1" s="79" t="s">
        <v>138</v>
      </c>
      <c r="F1" s="11"/>
      <c r="G1" s="11"/>
      <c r="H1" s="11"/>
      <c r="I1" s="107" t="s">
        <v>136</v>
      </c>
      <c r="J1" s="11"/>
    </row>
    <row r="2" spans="1:10" ht="19.5" thickBot="1" x14ac:dyDescent="0.45">
      <c r="A2" s="15" t="s">
        <v>0</v>
      </c>
      <c r="B2" s="21" t="s">
        <v>1</v>
      </c>
      <c r="C2" s="16" t="s">
        <v>2</v>
      </c>
      <c r="D2" s="110" t="s">
        <v>121</v>
      </c>
      <c r="E2" s="17" t="s">
        <v>3</v>
      </c>
      <c r="F2" s="16" t="s">
        <v>4</v>
      </c>
      <c r="G2" s="110" t="s">
        <v>121</v>
      </c>
      <c r="H2" s="86" t="s">
        <v>8</v>
      </c>
      <c r="I2" s="87" t="s">
        <v>9</v>
      </c>
      <c r="J2" s="88" t="s">
        <v>5</v>
      </c>
    </row>
    <row r="3" spans="1:10" ht="19.5" thickTop="1" x14ac:dyDescent="0.4">
      <c r="A3" s="12">
        <v>0</v>
      </c>
      <c r="B3" s="22">
        <v>62</v>
      </c>
      <c r="C3" s="13">
        <v>65</v>
      </c>
      <c r="D3" s="111">
        <f>B3+C3</f>
        <v>127</v>
      </c>
      <c r="E3" s="14">
        <v>3</v>
      </c>
      <c r="F3" s="13">
        <v>4</v>
      </c>
      <c r="G3" s="111">
        <f t="shared" ref="G3:G66" si="0">E3+F3</f>
        <v>7</v>
      </c>
      <c r="H3" s="89">
        <f>B3+E3</f>
        <v>65</v>
      </c>
      <c r="I3" s="90">
        <f>C3+F3</f>
        <v>69</v>
      </c>
      <c r="J3" s="91">
        <f>D3+G3</f>
        <v>134</v>
      </c>
    </row>
    <row r="4" spans="1:10" x14ac:dyDescent="0.4">
      <c r="A4" s="7">
        <v>1</v>
      </c>
      <c r="B4" s="23">
        <v>63</v>
      </c>
      <c r="C4" s="5">
        <v>41</v>
      </c>
      <c r="D4" s="112">
        <f t="shared" ref="D4:D67" si="1">B4+C4</f>
        <v>104</v>
      </c>
      <c r="E4" s="6">
        <v>0</v>
      </c>
      <c r="F4" s="5">
        <v>1</v>
      </c>
      <c r="G4" s="112">
        <f t="shared" si="0"/>
        <v>1</v>
      </c>
      <c r="H4" s="92">
        <f t="shared" ref="H4:J67" si="2">B4+E4</f>
        <v>63</v>
      </c>
      <c r="I4" s="93">
        <f t="shared" si="2"/>
        <v>42</v>
      </c>
      <c r="J4" s="94">
        <f t="shared" si="2"/>
        <v>105</v>
      </c>
    </row>
    <row r="5" spans="1:10" x14ac:dyDescent="0.4">
      <c r="A5" s="7">
        <v>2</v>
      </c>
      <c r="B5" s="23">
        <v>59</v>
      </c>
      <c r="C5" s="5">
        <v>53</v>
      </c>
      <c r="D5" s="112">
        <f t="shared" si="1"/>
        <v>112</v>
      </c>
      <c r="E5" s="6">
        <v>3</v>
      </c>
      <c r="F5" s="5">
        <v>4</v>
      </c>
      <c r="G5" s="112">
        <f t="shared" si="0"/>
        <v>7</v>
      </c>
      <c r="H5" s="92">
        <f t="shared" si="2"/>
        <v>62</v>
      </c>
      <c r="I5" s="93">
        <f t="shared" si="2"/>
        <v>57</v>
      </c>
      <c r="J5" s="94">
        <f t="shared" si="2"/>
        <v>119</v>
      </c>
    </row>
    <row r="6" spans="1:10" x14ac:dyDescent="0.4">
      <c r="A6" s="7">
        <v>3</v>
      </c>
      <c r="B6" s="23">
        <v>66</v>
      </c>
      <c r="C6" s="5">
        <v>56</v>
      </c>
      <c r="D6" s="112">
        <f t="shared" si="1"/>
        <v>122</v>
      </c>
      <c r="E6" s="6">
        <v>1</v>
      </c>
      <c r="F6" s="5">
        <v>2</v>
      </c>
      <c r="G6" s="112">
        <f t="shared" si="0"/>
        <v>3</v>
      </c>
      <c r="H6" s="92">
        <f t="shared" si="2"/>
        <v>67</v>
      </c>
      <c r="I6" s="93">
        <f t="shared" si="2"/>
        <v>58</v>
      </c>
      <c r="J6" s="94">
        <f t="shared" si="2"/>
        <v>125</v>
      </c>
    </row>
    <row r="7" spans="1:10" x14ac:dyDescent="0.4">
      <c r="A7" s="18">
        <v>4</v>
      </c>
      <c r="B7" s="24">
        <v>81</v>
      </c>
      <c r="C7" s="19">
        <v>65</v>
      </c>
      <c r="D7" s="113">
        <f t="shared" si="1"/>
        <v>146</v>
      </c>
      <c r="E7" s="20">
        <v>3</v>
      </c>
      <c r="F7" s="19">
        <v>2</v>
      </c>
      <c r="G7" s="113">
        <f t="shared" si="0"/>
        <v>5</v>
      </c>
      <c r="H7" s="95">
        <f t="shared" si="2"/>
        <v>84</v>
      </c>
      <c r="I7" s="96">
        <f t="shared" si="2"/>
        <v>67</v>
      </c>
      <c r="J7" s="97">
        <f t="shared" si="2"/>
        <v>151</v>
      </c>
    </row>
    <row r="8" spans="1:10" x14ac:dyDescent="0.4">
      <c r="A8" s="12">
        <v>5</v>
      </c>
      <c r="B8" s="22">
        <v>72</v>
      </c>
      <c r="C8" s="13">
        <v>66</v>
      </c>
      <c r="D8" s="111">
        <f t="shared" si="1"/>
        <v>138</v>
      </c>
      <c r="E8" s="14">
        <v>2</v>
      </c>
      <c r="F8" s="13">
        <v>5</v>
      </c>
      <c r="G8" s="111">
        <f t="shared" si="0"/>
        <v>7</v>
      </c>
      <c r="H8" s="89">
        <f t="shared" si="2"/>
        <v>74</v>
      </c>
      <c r="I8" s="90">
        <f t="shared" si="2"/>
        <v>71</v>
      </c>
      <c r="J8" s="91">
        <f t="shared" si="2"/>
        <v>145</v>
      </c>
    </row>
    <row r="9" spans="1:10" x14ac:dyDescent="0.4">
      <c r="A9" s="7">
        <v>6</v>
      </c>
      <c r="B9" s="23">
        <v>74</v>
      </c>
      <c r="C9" s="5">
        <v>74</v>
      </c>
      <c r="D9" s="112">
        <f t="shared" si="1"/>
        <v>148</v>
      </c>
      <c r="E9" s="6">
        <v>2</v>
      </c>
      <c r="F9" s="5">
        <v>3</v>
      </c>
      <c r="G9" s="112">
        <f t="shared" si="0"/>
        <v>5</v>
      </c>
      <c r="H9" s="92">
        <f t="shared" si="2"/>
        <v>76</v>
      </c>
      <c r="I9" s="93">
        <f t="shared" si="2"/>
        <v>77</v>
      </c>
      <c r="J9" s="94">
        <f t="shared" si="2"/>
        <v>153</v>
      </c>
    </row>
    <row r="10" spans="1:10" x14ac:dyDescent="0.4">
      <c r="A10" s="7">
        <v>7</v>
      </c>
      <c r="B10" s="23">
        <v>88</v>
      </c>
      <c r="C10" s="5">
        <v>61</v>
      </c>
      <c r="D10" s="112">
        <f t="shared" si="1"/>
        <v>149</v>
      </c>
      <c r="E10" s="6">
        <v>2</v>
      </c>
      <c r="F10" s="5">
        <v>5</v>
      </c>
      <c r="G10" s="112">
        <f t="shared" si="0"/>
        <v>7</v>
      </c>
      <c r="H10" s="92">
        <f t="shared" si="2"/>
        <v>90</v>
      </c>
      <c r="I10" s="93">
        <f t="shared" si="2"/>
        <v>66</v>
      </c>
      <c r="J10" s="94">
        <f t="shared" si="2"/>
        <v>156</v>
      </c>
    </row>
    <row r="11" spans="1:10" x14ac:dyDescent="0.4">
      <c r="A11" s="7">
        <v>8</v>
      </c>
      <c r="B11" s="23">
        <v>87</v>
      </c>
      <c r="C11" s="5">
        <v>79</v>
      </c>
      <c r="D11" s="112">
        <f t="shared" si="1"/>
        <v>166</v>
      </c>
      <c r="E11" s="6">
        <v>1</v>
      </c>
      <c r="F11" s="5">
        <v>1</v>
      </c>
      <c r="G11" s="112">
        <f t="shared" si="0"/>
        <v>2</v>
      </c>
      <c r="H11" s="92">
        <f t="shared" si="2"/>
        <v>88</v>
      </c>
      <c r="I11" s="93">
        <f t="shared" si="2"/>
        <v>80</v>
      </c>
      <c r="J11" s="94">
        <f t="shared" si="2"/>
        <v>168</v>
      </c>
    </row>
    <row r="12" spans="1:10" x14ac:dyDescent="0.4">
      <c r="A12" s="18">
        <v>9</v>
      </c>
      <c r="B12" s="24">
        <v>99</v>
      </c>
      <c r="C12" s="19">
        <v>86</v>
      </c>
      <c r="D12" s="113">
        <f t="shared" si="1"/>
        <v>185</v>
      </c>
      <c r="E12" s="20">
        <v>5</v>
      </c>
      <c r="F12" s="19">
        <v>2</v>
      </c>
      <c r="G12" s="113">
        <f t="shared" si="0"/>
        <v>7</v>
      </c>
      <c r="H12" s="95">
        <f t="shared" si="2"/>
        <v>104</v>
      </c>
      <c r="I12" s="96">
        <f t="shared" si="2"/>
        <v>88</v>
      </c>
      <c r="J12" s="97">
        <f t="shared" si="2"/>
        <v>192</v>
      </c>
    </row>
    <row r="13" spans="1:10" x14ac:dyDescent="0.4">
      <c r="A13" s="12">
        <v>10</v>
      </c>
      <c r="B13" s="22">
        <v>103</v>
      </c>
      <c r="C13" s="13">
        <v>107</v>
      </c>
      <c r="D13" s="111">
        <f t="shared" si="1"/>
        <v>210</v>
      </c>
      <c r="E13" s="14">
        <v>1</v>
      </c>
      <c r="F13" s="13">
        <v>3</v>
      </c>
      <c r="G13" s="111">
        <f t="shared" si="0"/>
        <v>4</v>
      </c>
      <c r="H13" s="89">
        <f t="shared" si="2"/>
        <v>104</v>
      </c>
      <c r="I13" s="90">
        <f t="shared" si="2"/>
        <v>110</v>
      </c>
      <c r="J13" s="91">
        <f t="shared" si="2"/>
        <v>214</v>
      </c>
    </row>
    <row r="14" spans="1:10" x14ac:dyDescent="0.4">
      <c r="A14" s="7">
        <v>11</v>
      </c>
      <c r="B14" s="23">
        <v>103</v>
      </c>
      <c r="C14" s="5">
        <v>98</v>
      </c>
      <c r="D14" s="112">
        <f t="shared" si="1"/>
        <v>201</v>
      </c>
      <c r="E14" s="6">
        <v>5</v>
      </c>
      <c r="F14" s="5">
        <v>2</v>
      </c>
      <c r="G14" s="112">
        <f t="shared" si="0"/>
        <v>7</v>
      </c>
      <c r="H14" s="92">
        <f t="shared" si="2"/>
        <v>108</v>
      </c>
      <c r="I14" s="93">
        <f t="shared" si="2"/>
        <v>100</v>
      </c>
      <c r="J14" s="94">
        <f t="shared" si="2"/>
        <v>208</v>
      </c>
    </row>
    <row r="15" spans="1:10" x14ac:dyDescent="0.4">
      <c r="A15" s="7">
        <v>12</v>
      </c>
      <c r="B15" s="23">
        <v>108</v>
      </c>
      <c r="C15" s="5">
        <v>108</v>
      </c>
      <c r="D15" s="112">
        <f t="shared" si="1"/>
        <v>216</v>
      </c>
      <c r="E15" s="6">
        <v>2</v>
      </c>
      <c r="F15" s="5">
        <v>2</v>
      </c>
      <c r="G15" s="112">
        <f t="shared" si="0"/>
        <v>4</v>
      </c>
      <c r="H15" s="92">
        <f t="shared" si="2"/>
        <v>110</v>
      </c>
      <c r="I15" s="93">
        <f t="shared" si="2"/>
        <v>110</v>
      </c>
      <c r="J15" s="94">
        <f t="shared" si="2"/>
        <v>220</v>
      </c>
    </row>
    <row r="16" spans="1:10" x14ac:dyDescent="0.4">
      <c r="A16" s="7">
        <v>13</v>
      </c>
      <c r="B16" s="23">
        <v>106</v>
      </c>
      <c r="C16" s="5">
        <v>109</v>
      </c>
      <c r="D16" s="112">
        <f t="shared" si="1"/>
        <v>215</v>
      </c>
      <c r="E16" s="6">
        <v>5</v>
      </c>
      <c r="F16" s="5">
        <v>9</v>
      </c>
      <c r="G16" s="112">
        <f t="shared" si="0"/>
        <v>14</v>
      </c>
      <c r="H16" s="92">
        <f t="shared" si="2"/>
        <v>111</v>
      </c>
      <c r="I16" s="93">
        <f t="shared" si="2"/>
        <v>118</v>
      </c>
      <c r="J16" s="94">
        <f t="shared" si="2"/>
        <v>229</v>
      </c>
    </row>
    <row r="17" spans="1:10" x14ac:dyDescent="0.4">
      <c r="A17" s="18">
        <v>14</v>
      </c>
      <c r="B17" s="24">
        <v>121</v>
      </c>
      <c r="C17" s="19">
        <v>118</v>
      </c>
      <c r="D17" s="113">
        <f t="shared" si="1"/>
        <v>239</v>
      </c>
      <c r="E17" s="20">
        <v>6</v>
      </c>
      <c r="F17" s="19">
        <v>2</v>
      </c>
      <c r="G17" s="113">
        <f t="shared" si="0"/>
        <v>8</v>
      </c>
      <c r="H17" s="95">
        <f t="shared" si="2"/>
        <v>127</v>
      </c>
      <c r="I17" s="96">
        <f t="shared" si="2"/>
        <v>120</v>
      </c>
      <c r="J17" s="97">
        <f t="shared" si="2"/>
        <v>247</v>
      </c>
    </row>
    <row r="18" spans="1:10" x14ac:dyDescent="0.4">
      <c r="A18" s="12">
        <v>15</v>
      </c>
      <c r="B18" s="22">
        <v>116</v>
      </c>
      <c r="C18" s="13">
        <v>85</v>
      </c>
      <c r="D18" s="111">
        <f t="shared" si="1"/>
        <v>201</v>
      </c>
      <c r="E18" s="14">
        <v>1</v>
      </c>
      <c r="F18" s="13">
        <v>3</v>
      </c>
      <c r="G18" s="111">
        <f t="shared" si="0"/>
        <v>4</v>
      </c>
      <c r="H18" s="89">
        <f t="shared" si="2"/>
        <v>117</v>
      </c>
      <c r="I18" s="90">
        <f t="shared" si="2"/>
        <v>88</v>
      </c>
      <c r="J18" s="91">
        <f t="shared" si="2"/>
        <v>205</v>
      </c>
    </row>
    <row r="19" spans="1:10" x14ac:dyDescent="0.4">
      <c r="A19" s="7">
        <v>16</v>
      </c>
      <c r="B19" s="23">
        <v>127</v>
      </c>
      <c r="C19" s="5">
        <v>131</v>
      </c>
      <c r="D19" s="112">
        <f t="shared" si="1"/>
        <v>258</v>
      </c>
      <c r="E19" s="6">
        <v>3</v>
      </c>
      <c r="F19" s="5">
        <v>3</v>
      </c>
      <c r="G19" s="112">
        <f t="shared" si="0"/>
        <v>6</v>
      </c>
      <c r="H19" s="92">
        <f t="shared" si="2"/>
        <v>130</v>
      </c>
      <c r="I19" s="93">
        <f t="shared" si="2"/>
        <v>134</v>
      </c>
      <c r="J19" s="94">
        <f t="shared" si="2"/>
        <v>264</v>
      </c>
    </row>
    <row r="20" spans="1:10" x14ac:dyDescent="0.4">
      <c r="A20" s="7">
        <v>17</v>
      </c>
      <c r="B20" s="23">
        <v>157</v>
      </c>
      <c r="C20" s="5">
        <v>123</v>
      </c>
      <c r="D20" s="112">
        <f t="shared" si="1"/>
        <v>280</v>
      </c>
      <c r="E20" s="6">
        <v>4</v>
      </c>
      <c r="F20" s="5">
        <v>0</v>
      </c>
      <c r="G20" s="112">
        <f t="shared" si="0"/>
        <v>4</v>
      </c>
      <c r="H20" s="92">
        <f t="shared" si="2"/>
        <v>161</v>
      </c>
      <c r="I20" s="93">
        <f t="shared" si="2"/>
        <v>123</v>
      </c>
      <c r="J20" s="94">
        <f t="shared" si="2"/>
        <v>284</v>
      </c>
    </row>
    <row r="21" spans="1:10" x14ac:dyDescent="0.4">
      <c r="A21" s="7">
        <v>18</v>
      </c>
      <c r="B21" s="23">
        <v>137</v>
      </c>
      <c r="C21" s="5">
        <v>128</v>
      </c>
      <c r="D21" s="112">
        <f t="shared" si="1"/>
        <v>265</v>
      </c>
      <c r="E21" s="6">
        <v>0</v>
      </c>
      <c r="F21" s="5">
        <v>4</v>
      </c>
      <c r="G21" s="112">
        <f t="shared" si="0"/>
        <v>4</v>
      </c>
      <c r="H21" s="92">
        <f t="shared" si="2"/>
        <v>137</v>
      </c>
      <c r="I21" s="93">
        <f t="shared" si="2"/>
        <v>132</v>
      </c>
      <c r="J21" s="94">
        <f t="shared" si="2"/>
        <v>269</v>
      </c>
    </row>
    <row r="22" spans="1:10" x14ac:dyDescent="0.4">
      <c r="A22" s="18">
        <v>19</v>
      </c>
      <c r="B22" s="24">
        <v>139</v>
      </c>
      <c r="C22" s="19">
        <v>106</v>
      </c>
      <c r="D22" s="113">
        <f t="shared" si="1"/>
        <v>245</v>
      </c>
      <c r="E22" s="20">
        <v>4</v>
      </c>
      <c r="F22" s="19">
        <v>11</v>
      </c>
      <c r="G22" s="113">
        <f t="shared" si="0"/>
        <v>15</v>
      </c>
      <c r="H22" s="95">
        <f t="shared" si="2"/>
        <v>143</v>
      </c>
      <c r="I22" s="96">
        <f t="shared" si="2"/>
        <v>117</v>
      </c>
      <c r="J22" s="97">
        <f t="shared" si="2"/>
        <v>260</v>
      </c>
    </row>
    <row r="23" spans="1:10" x14ac:dyDescent="0.4">
      <c r="A23" s="12">
        <v>20</v>
      </c>
      <c r="B23" s="22">
        <v>133</v>
      </c>
      <c r="C23" s="13">
        <v>121</v>
      </c>
      <c r="D23" s="111">
        <f t="shared" si="1"/>
        <v>254</v>
      </c>
      <c r="E23" s="14">
        <v>15</v>
      </c>
      <c r="F23" s="13">
        <v>4</v>
      </c>
      <c r="G23" s="111">
        <f t="shared" si="0"/>
        <v>19</v>
      </c>
      <c r="H23" s="89">
        <f t="shared" si="2"/>
        <v>148</v>
      </c>
      <c r="I23" s="90">
        <f t="shared" si="2"/>
        <v>125</v>
      </c>
      <c r="J23" s="91">
        <f t="shared" si="2"/>
        <v>273</v>
      </c>
    </row>
    <row r="24" spans="1:10" x14ac:dyDescent="0.4">
      <c r="A24" s="7">
        <v>21</v>
      </c>
      <c r="B24" s="23">
        <v>147</v>
      </c>
      <c r="C24" s="5">
        <v>116</v>
      </c>
      <c r="D24" s="112">
        <f t="shared" si="1"/>
        <v>263</v>
      </c>
      <c r="E24" s="6">
        <v>16</v>
      </c>
      <c r="F24" s="5">
        <v>6</v>
      </c>
      <c r="G24" s="112">
        <f t="shared" si="0"/>
        <v>22</v>
      </c>
      <c r="H24" s="92">
        <f t="shared" si="2"/>
        <v>163</v>
      </c>
      <c r="I24" s="93">
        <f t="shared" si="2"/>
        <v>122</v>
      </c>
      <c r="J24" s="94">
        <f t="shared" si="2"/>
        <v>285</v>
      </c>
    </row>
    <row r="25" spans="1:10" x14ac:dyDescent="0.4">
      <c r="A25" s="7">
        <v>22</v>
      </c>
      <c r="B25" s="23">
        <v>132</v>
      </c>
      <c r="C25" s="5">
        <v>139</v>
      </c>
      <c r="D25" s="112">
        <f t="shared" si="1"/>
        <v>271</v>
      </c>
      <c r="E25" s="6">
        <v>23</v>
      </c>
      <c r="F25" s="5">
        <v>6</v>
      </c>
      <c r="G25" s="112">
        <f t="shared" si="0"/>
        <v>29</v>
      </c>
      <c r="H25" s="92">
        <f t="shared" si="2"/>
        <v>155</v>
      </c>
      <c r="I25" s="93">
        <f t="shared" si="2"/>
        <v>145</v>
      </c>
      <c r="J25" s="94">
        <f t="shared" si="2"/>
        <v>300</v>
      </c>
    </row>
    <row r="26" spans="1:10" x14ac:dyDescent="0.4">
      <c r="A26" s="7">
        <v>23</v>
      </c>
      <c r="B26" s="23">
        <v>112</v>
      </c>
      <c r="C26" s="5">
        <v>136</v>
      </c>
      <c r="D26" s="112">
        <f t="shared" si="1"/>
        <v>248</v>
      </c>
      <c r="E26" s="6">
        <v>19</v>
      </c>
      <c r="F26" s="5">
        <v>10</v>
      </c>
      <c r="G26" s="112">
        <f t="shared" si="0"/>
        <v>29</v>
      </c>
      <c r="H26" s="92">
        <f t="shared" si="2"/>
        <v>131</v>
      </c>
      <c r="I26" s="93">
        <f t="shared" si="2"/>
        <v>146</v>
      </c>
      <c r="J26" s="94">
        <f t="shared" si="2"/>
        <v>277</v>
      </c>
    </row>
    <row r="27" spans="1:10" x14ac:dyDescent="0.4">
      <c r="A27" s="18">
        <v>24</v>
      </c>
      <c r="B27" s="24">
        <v>110</v>
      </c>
      <c r="C27" s="19">
        <v>105</v>
      </c>
      <c r="D27" s="113">
        <f t="shared" si="1"/>
        <v>215</v>
      </c>
      <c r="E27" s="20">
        <v>17</v>
      </c>
      <c r="F27" s="19">
        <v>11</v>
      </c>
      <c r="G27" s="113">
        <f t="shared" si="0"/>
        <v>28</v>
      </c>
      <c r="H27" s="95">
        <f t="shared" si="2"/>
        <v>127</v>
      </c>
      <c r="I27" s="96">
        <f t="shared" si="2"/>
        <v>116</v>
      </c>
      <c r="J27" s="97">
        <f t="shared" si="2"/>
        <v>243</v>
      </c>
    </row>
    <row r="28" spans="1:10" x14ac:dyDescent="0.4">
      <c r="A28" s="12">
        <v>25</v>
      </c>
      <c r="B28" s="22">
        <v>116</v>
      </c>
      <c r="C28" s="13">
        <v>123</v>
      </c>
      <c r="D28" s="111">
        <f t="shared" si="1"/>
        <v>239</v>
      </c>
      <c r="E28" s="14">
        <v>16</v>
      </c>
      <c r="F28" s="13">
        <v>14</v>
      </c>
      <c r="G28" s="111">
        <f t="shared" si="0"/>
        <v>30</v>
      </c>
      <c r="H28" s="89">
        <f t="shared" si="2"/>
        <v>132</v>
      </c>
      <c r="I28" s="90">
        <f t="shared" si="2"/>
        <v>137</v>
      </c>
      <c r="J28" s="91">
        <f t="shared" si="2"/>
        <v>269</v>
      </c>
    </row>
    <row r="29" spans="1:10" x14ac:dyDescent="0.4">
      <c r="A29" s="7">
        <v>26</v>
      </c>
      <c r="B29" s="23">
        <v>118</v>
      </c>
      <c r="C29" s="5">
        <v>107</v>
      </c>
      <c r="D29" s="112">
        <f t="shared" si="1"/>
        <v>225</v>
      </c>
      <c r="E29" s="6">
        <v>24</v>
      </c>
      <c r="F29" s="5">
        <v>8</v>
      </c>
      <c r="G29" s="112">
        <f t="shared" si="0"/>
        <v>32</v>
      </c>
      <c r="H29" s="92">
        <f t="shared" si="2"/>
        <v>142</v>
      </c>
      <c r="I29" s="93">
        <f t="shared" si="2"/>
        <v>115</v>
      </c>
      <c r="J29" s="94">
        <f t="shared" si="2"/>
        <v>257</v>
      </c>
    </row>
    <row r="30" spans="1:10" x14ac:dyDescent="0.4">
      <c r="A30" s="7">
        <v>27</v>
      </c>
      <c r="B30" s="23">
        <v>114</v>
      </c>
      <c r="C30" s="5">
        <v>94</v>
      </c>
      <c r="D30" s="112">
        <f t="shared" si="1"/>
        <v>208</v>
      </c>
      <c r="E30" s="6">
        <v>15</v>
      </c>
      <c r="F30" s="5">
        <v>9</v>
      </c>
      <c r="G30" s="112">
        <f t="shared" si="0"/>
        <v>24</v>
      </c>
      <c r="H30" s="92">
        <f t="shared" si="2"/>
        <v>129</v>
      </c>
      <c r="I30" s="93">
        <f t="shared" si="2"/>
        <v>103</v>
      </c>
      <c r="J30" s="94">
        <f t="shared" si="2"/>
        <v>232</v>
      </c>
    </row>
    <row r="31" spans="1:10" x14ac:dyDescent="0.4">
      <c r="A31" s="7">
        <v>28</v>
      </c>
      <c r="B31" s="23">
        <v>113</v>
      </c>
      <c r="C31" s="5">
        <v>99</v>
      </c>
      <c r="D31" s="112">
        <f t="shared" si="1"/>
        <v>212</v>
      </c>
      <c r="E31" s="6">
        <v>19</v>
      </c>
      <c r="F31" s="5">
        <v>10</v>
      </c>
      <c r="G31" s="112">
        <f t="shared" si="0"/>
        <v>29</v>
      </c>
      <c r="H31" s="92">
        <f t="shared" si="2"/>
        <v>132</v>
      </c>
      <c r="I31" s="93">
        <f t="shared" si="2"/>
        <v>109</v>
      </c>
      <c r="J31" s="94">
        <f t="shared" si="2"/>
        <v>241</v>
      </c>
    </row>
    <row r="32" spans="1:10" x14ac:dyDescent="0.4">
      <c r="A32" s="18">
        <v>29</v>
      </c>
      <c r="B32" s="24">
        <v>120</v>
      </c>
      <c r="C32" s="19">
        <v>99</v>
      </c>
      <c r="D32" s="113">
        <f t="shared" si="1"/>
        <v>219</v>
      </c>
      <c r="E32" s="20">
        <v>18</v>
      </c>
      <c r="F32" s="19">
        <v>9</v>
      </c>
      <c r="G32" s="113">
        <f t="shared" si="0"/>
        <v>27</v>
      </c>
      <c r="H32" s="95">
        <f t="shared" si="2"/>
        <v>138</v>
      </c>
      <c r="I32" s="96">
        <f t="shared" si="2"/>
        <v>108</v>
      </c>
      <c r="J32" s="97">
        <f t="shared" si="2"/>
        <v>246</v>
      </c>
    </row>
    <row r="33" spans="1:10" x14ac:dyDescent="0.4">
      <c r="A33" s="12">
        <v>30</v>
      </c>
      <c r="B33" s="22">
        <v>113</v>
      </c>
      <c r="C33" s="13">
        <v>117</v>
      </c>
      <c r="D33" s="111">
        <f t="shared" si="1"/>
        <v>230</v>
      </c>
      <c r="E33" s="14">
        <v>11</v>
      </c>
      <c r="F33" s="13">
        <v>8</v>
      </c>
      <c r="G33" s="111">
        <f t="shared" si="0"/>
        <v>19</v>
      </c>
      <c r="H33" s="89">
        <f t="shared" si="2"/>
        <v>124</v>
      </c>
      <c r="I33" s="90">
        <f t="shared" si="2"/>
        <v>125</v>
      </c>
      <c r="J33" s="91">
        <f t="shared" si="2"/>
        <v>249</v>
      </c>
    </row>
    <row r="34" spans="1:10" x14ac:dyDescent="0.4">
      <c r="A34" s="7">
        <v>31</v>
      </c>
      <c r="B34" s="23">
        <v>116</v>
      </c>
      <c r="C34" s="5">
        <v>104</v>
      </c>
      <c r="D34" s="112">
        <f t="shared" si="1"/>
        <v>220</v>
      </c>
      <c r="E34" s="6">
        <v>14</v>
      </c>
      <c r="F34" s="5">
        <v>9</v>
      </c>
      <c r="G34" s="112">
        <f t="shared" si="0"/>
        <v>23</v>
      </c>
      <c r="H34" s="92">
        <f t="shared" si="2"/>
        <v>130</v>
      </c>
      <c r="I34" s="93">
        <f t="shared" si="2"/>
        <v>113</v>
      </c>
      <c r="J34" s="94">
        <f t="shared" si="2"/>
        <v>243</v>
      </c>
    </row>
    <row r="35" spans="1:10" x14ac:dyDescent="0.4">
      <c r="A35" s="7">
        <v>32</v>
      </c>
      <c r="B35" s="23">
        <v>114</v>
      </c>
      <c r="C35" s="5">
        <v>101</v>
      </c>
      <c r="D35" s="112">
        <f t="shared" si="1"/>
        <v>215</v>
      </c>
      <c r="E35" s="6">
        <v>13</v>
      </c>
      <c r="F35" s="5">
        <v>5</v>
      </c>
      <c r="G35" s="112">
        <f t="shared" si="0"/>
        <v>18</v>
      </c>
      <c r="H35" s="92">
        <f t="shared" si="2"/>
        <v>127</v>
      </c>
      <c r="I35" s="93">
        <f t="shared" si="2"/>
        <v>106</v>
      </c>
      <c r="J35" s="94">
        <f t="shared" si="2"/>
        <v>233</v>
      </c>
    </row>
    <row r="36" spans="1:10" x14ac:dyDescent="0.4">
      <c r="A36" s="7">
        <v>33</v>
      </c>
      <c r="B36" s="23">
        <v>133</v>
      </c>
      <c r="C36" s="5">
        <v>116</v>
      </c>
      <c r="D36" s="112">
        <f t="shared" si="1"/>
        <v>249</v>
      </c>
      <c r="E36" s="6">
        <v>20</v>
      </c>
      <c r="F36" s="5">
        <v>3</v>
      </c>
      <c r="G36" s="112">
        <f t="shared" si="0"/>
        <v>23</v>
      </c>
      <c r="H36" s="92">
        <f t="shared" si="2"/>
        <v>153</v>
      </c>
      <c r="I36" s="93">
        <f t="shared" si="2"/>
        <v>119</v>
      </c>
      <c r="J36" s="94">
        <f t="shared" si="2"/>
        <v>272</v>
      </c>
    </row>
    <row r="37" spans="1:10" x14ac:dyDescent="0.4">
      <c r="A37" s="18">
        <v>34</v>
      </c>
      <c r="B37" s="24">
        <v>128</v>
      </c>
      <c r="C37" s="19">
        <v>98</v>
      </c>
      <c r="D37" s="113">
        <f t="shared" si="1"/>
        <v>226</v>
      </c>
      <c r="E37" s="20">
        <v>17</v>
      </c>
      <c r="F37" s="19">
        <v>8</v>
      </c>
      <c r="G37" s="113">
        <f t="shared" si="0"/>
        <v>25</v>
      </c>
      <c r="H37" s="95">
        <f t="shared" si="2"/>
        <v>145</v>
      </c>
      <c r="I37" s="96">
        <f t="shared" si="2"/>
        <v>106</v>
      </c>
      <c r="J37" s="97">
        <f t="shared" si="2"/>
        <v>251</v>
      </c>
    </row>
    <row r="38" spans="1:10" x14ac:dyDescent="0.4">
      <c r="A38" s="12">
        <v>35</v>
      </c>
      <c r="B38" s="22">
        <v>120</v>
      </c>
      <c r="C38" s="13">
        <v>103</v>
      </c>
      <c r="D38" s="111">
        <f t="shared" si="1"/>
        <v>223</v>
      </c>
      <c r="E38" s="14">
        <v>11</v>
      </c>
      <c r="F38" s="13">
        <v>9</v>
      </c>
      <c r="G38" s="111">
        <f t="shared" si="0"/>
        <v>20</v>
      </c>
      <c r="H38" s="89">
        <f t="shared" si="2"/>
        <v>131</v>
      </c>
      <c r="I38" s="90">
        <f t="shared" si="2"/>
        <v>112</v>
      </c>
      <c r="J38" s="91">
        <f t="shared" si="2"/>
        <v>243</v>
      </c>
    </row>
    <row r="39" spans="1:10" x14ac:dyDescent="0.4">
      <c r="A39" s="7">
        <v>36</v>
      </c>
      <c r="B39" s="23">
        <v>131</v>
      </c>
      <c r="C39" s="5">
        <v>96</v>
      </c>
      <c r="D39" s="112">
        <f t="shared" si="1"/>
        <v>227</v>
      </c>
      <c r="E39" s="6">
        <v>12</v>
      </c>
      <c r="F39" s="5">
        <v>7</v>
      </c>
      <c r="G39" s="112">
        <f t="shared" si="0"/>
        <v>19</v>
      </c>
      <c r="H39" s="92">
        <f t="shared" si="2"/>
        <v>143</v>
      </c>
      <c r="I39" s="93">
        <f t="shared" si="2"/>
        <v>103</v>
      </c>
      <c r="J39" s="94">
        <f t="shared" si="2"/>
        <v>246</v>
      </c>
    </row>
    <row r="40" spans="1:10" x14ac:dyDescent="0.4">
      <c r="A40" s="7">
        <v>37</v>
      </c>
      <c r="B40" s="23">
        <v>129</v>
      </c>
      <c r="C40" s="5">
        <v>118</v>
      </c>
      <c r="D40" s="112">
        <f t="shared" si="1"/>
        <v>247</v>
      </c>
      <c r="E40" s="6">
        <v>16</v>
      </c>
      <c r="F40" s="5">
        <v>4</v>
      </c>
      <c r="G40" s="112">
        <f t="shared" si="0"/>
        <v>20</v>
      </c>
      <c r="H40" s="92">
        <f t="shared" si="2"/>
        <v>145</v>
      </c>
      <c r="I40" s="93">
        <f t="shared" si="2"/>
        <v>122</v>
      </c>
      <c r="J40" s="94">
        <f t="shared" si="2"/>
        <v>267</v>
      </c>
    </row>
    <row r="41" spans="1:10" x14ac:dyDescent="0.4">
      <c r="A41" s="7">
        <v>38</v>
      </c>
      <c r="B41" s="23">
        <v>130</v>
      </c>
      <c r="C41" s="5">
        <v>106</v>
      </c>
      <c r="D41" s="112">
        <f t="shared" si="1"/>
        <v>236</v>
      </c>
      <c r="E41" s="6">
        <v>9</v>
      </c>
      <c r="F41" s="5">
        <v>5</v>
      </c>
      <c r="G41" s="112">
        <f t="shared" si="0"/>
        <v>14</v>
      </c>
      <c r="H41" s="92">
        <f t="shared" si="2"/>
        <v>139</v>
      </c>
      <c r="I41" s="93">
        <f t="shared" si="2"/>
        <v>111</v>
      </c>
      <c r="J41" s="94">
        <f t="shared" si="2"/>
        <v>250</v>
      </c>
    </row>
    <row r="42" spans="1:10" x14ac:dyDescent="0.4">
      <c r="A42" s="18">
        <v>39</v>
      </c>
      <c r="B42" s="24">
        <v>118</v>
      </c>
      <c r="C42" s="19">
        <v>102</v>
      </c>
      <c r="D42" s="113">
        <f t="shared" si="1"/>
        <v>220</v>
      </c>
      <c r="E42" s="20">
        <v>10</v>
      </c>
      <c r="F42" s="19">
        <v>5</v>
      </c>
      <c r="G42" s="113">
        <f t="shared" si="0"/>
        <v>15</v>
      </c>
      <c r="H42" s="95">
        <f t="shared" si="2"/>
        <v>128</v>
      </c>
      <c r="I42" s="96">
        <f t="shared" si="2"/>
        <v>107</v>
      </c>
      <c r="J42" s="97">
        <f t="shared" si="2"/>
        <v>235</v>
      </c>
    </row>
    <row r="43" spans="1:10" x14ac:dyDescent="0.4">
      <c r="A43" s="12">
        <v>40</v>
      </c>
      <c r="B43" s="22">
        <v>145</v>
      </c>
      <c r="C43" s="13">
        <v>133</v>
      </c>
      <c r="D43" s="111">
        <f t="shared" si="1"/>
        <v>278</v>
      </c>
      <c r="E43" s="14">
        <v>9</v>
      </c>
      <c r="F43" s="13">
        <v>7</v>
      </c>
      <c r="G43" s="111">
        <f t="shared" si="0"/>
        <v>16</v>
      </c>
      <c r="H43" s="89">
        <f t="shared" si="2"/>
        <v>154</v>
      </c>
      <c r="I43" s="90">
        <f t="shared" si="2"/>
        <v>140</v>
      </c>
      <c r="J43" s="91">
        <f t="shared" si="2"/>
        <v>294</v>
      </c>
    </row>
    <row r="44" spans="1:10" x14ac:dyDescent="0.4">
      <c r="A44" s="7">
        <v>41</v>
      </c>
      <c r="B44" s="23">
        <v>135</v>
      </c>
      <c r="C44" s="5">
        <v>123</v>
      </c>
      <c r="D44" s="112">
        <f t="shared" si="1"/>
        <v>258</v>
      </c>
      <c r="E44" s="6">
        <v>6</v>
      </c>
      <c r="F44" s="5">
        <v>3</v>
      </c>
      <c r="G44" s="112">
        <f t="shared" si="0"/>
        <v>9</v>
      </c>
      <c r="H44" s="92">
        <f t="shared" si="2"/>
        <v>141</v>
      </c>
      <c r="I44" s="93">
        <f t="shared" si="2"/>
        <v>126</v>
      </c>
      <c r="J44" s="94">
        <f t="shared" si="2"/>
        <v>267</v>
      </c>
    </row>
    <row r="45" spans="1:10" x14ac:dyDescent="0.4">
      <c r="A45" s="7">
        <v>42</v>
      </c>
      <c r="B45" s="23">
        <v>157</v>
      </c>
      <c r="C45" s="5">
        <v>136</v>
      </c>
      <c r="D45" s="112">
        <f t="shared" si="1"/>
        <v>293</v>
      </c>
      <c r="E45" s="6">
        <v>6</v>
      </c>
      <c r="F45" s="5">
        <v>10</v>
      </c>
      <c r="G45" s="112">
        <f t="shared" si="0"/>
        <v>16</v>
      </c>
      <c r="H45" s="92">
        <f t="shared" si="2"/>
        <v>163</v>
      </c>
      <c r="I45" s="93">
        <f t="shared" si="2"/>
        <v>146</v>
      </c>
      <c r="J45" s="94">
        <f t="shared" si="2"/>
        <v>309</v>
      </c>
    </row>
    <row r="46" spans="1:10" x14ac:dyDescent="0.4">
      <c r="A46" s="7">
        <v>43</v>
      </c>
      <c r="B46" s="23">
        <v>159</v>
      </c>
      <c r="C46" s="5">
        <v>121</v>
      </c>
      <c r="D46" s="112">
        <f t="shared" si="1"/>
        <v>280</v>
      </c>
      <c r="E46" s="6">
        <v>4</v>
      </c>
      <c r="F46" s="5">
        <v>7</v>
      </c>
      <c r="G46" s="112">
        <f t="shared" si="0"/>
        <v>11</v>
      </c>
      <c r="H46" s="92">
        <f t="shared" si="2"/>
        <v>163</v>
      </c>
      <c r="I46" s="93">
        <f t="shared" si="2"/>
        <v>128</v>
      </c>
      <c r="J46" s="94">
        <f t="shared" si="2"/>
        <v>291</v>
      </c>
    </row>
    <row r="47" spans="1:10" x14ac:dyDescent="0.4">
      <c r="A47" s="18">
        <v>44</v>
      </c>
      <c r="B47" s="24">
        <v>150</v>
      </c>
      <c r="C47" s="19">
        <v>130</v>
      </c>
      <c r="D47" s="113">
        <f t="shared" si="1"/>
        <v>280</v>
      </c>
      <c r="E47" s="20">
        <v>5</v>
      </c>
      <c r="F47" s="19">
        <v>3</v>
      </c>
      <c r="G47" s="113">
        <f t="shared" si="0"/>
        <v>8</v>
      </c>
      <c r="H47" s="95">
        <f t="shared" si="2"/>
        <v>155</v>
      </c>
      <c r="I47" s="96">
        <f t="shared" si="2"/>
        <v>133</v>
      </c>
      <c r="J47" s="97">
        <f t="shared" si="2"/>
        <v>288</v>
      </c>
    </row>
    <row r="48" spans="1:10" x14ac:dyDescent="0.4">
      <c r="A48" s="12">
        <v>45</v>
      </c>
      <c r="B48" s="22">
        <v>161</v>
      </c>
      <c r="C48" s="13">
        <v>122</v>
      </c>
      <c r="D48" s="111">
        <f t="shared" si="1"/>
        <v>283</v>
      </c>
      <c r="E48" s="14">
        <v>6</v>
      </c>
      <c r="F48" s="13">
        <v>4</v>
      </c>
      <c r="G48" s="111">
        <f t="shared" si="0"/>
        <v>10</v>
      </c>
      <c r="H48" s="89">
        <f t="shared" si="2"/>
        <v>167</v>
      </c>
      <c r="I48" s="90">
        <f t="shared" si="2"/>
        <v>126</v>
      </c>
      <c r="J48" s="91">
        <f t="shared" si="2"/>
        <v>293</v>
      </c>
    </row>
    <row r="49" spans="1:10" x14ac:dyDescent="0.4">
      <c r="A49" s="7">
        <v>46</v>
      </c>
      <c r="B49" s="23">
        <v>166</v>
      </c>
      <c r="C49" s="5">
        <v>171</v>
      </c>
      <c r="D49" s="112">
        <f t="shared" si="1"/>
        <v>337</v>
      </c>
      <c r="E49" s="6">
        <v>3</v>
      </c>
      <c r="F49" s="5">
        <v>4</v>
      </c>
      <c r="G49" s="112">
        <f t="shared" si="0"/>
        <v>7</v>
      </c>
      <c r="H49" s="92">
        <f t="shared" si="2"/>
        <v>169</v>
      </c>
      <c r="I49" s="93">
        <f t="shared" si="2"/>
        <v>175</v>
      </c>
      <c r="J49" s="94">
        <f t="shared" si="2"/>
        <v>344</v>
      </c>
    </row>
    <row r="50" spans="1:10" x14ac:dyDescent="0.4">
      <c r="A50" s="7">
        <v>47</v>
      </c>
      <c r="B50" s="23">
        <v>165</v>
      </c>
      <c r="C50" s="5">
        <v>171</v>
      </c>
      <c r="D50" s="112">
        <f t="shared" si="1"/>
        <v>336</v>
      </c>
      <c r="E50" s="6">
        <v>3</v>
      </c>
      <c r="F50" s="5">
        <v>3</v>
      </c>
      <c r="G50" s="112">
        <f t="shared" si="0"/>
        <v>6</v>
      </c>
      <c r="H50" s="92">
        <f t="shared" si="2"/>
        <v>168</v>
      </c>
      <c r="I50" s="93">
        <f t="shared" si="2"/>
        <v>174</v>
      </c>
      <c r="J50" s="94">
        <f t="shared" si="2"/>
        <v>342</v>
      </c>
    </row>
    <row r="51" spans="1:10" x14ac:dyDescent="0.4">
      <c r="A51" s="7">
        <v>48</v>
      </c>
      <c r="B51" s="23">
        <v>219</v>
      </c>
      <c r="C51" s="5">
        <v>168</v>
      </c>
      <c r="D51" s="112">
        <f t="shared" si="1"/>
        <v>387</v>
      </c>
      <c r="E51" s="6">
        <v>3</v>
      </c>
      <c r="F51" s="5">
        <v>6</v>
      </c>
      <c r="G51" s="112">
        <f t="shared" si="0"/>
        <v>9</v>
      </c>
      <c r="H51" s="92">
        <f t="shared" si="2"/>
        <v>222</v>
      </c>
      <c r="I51" s="93">
        <f t="shared" si="2"/>
        <v>174</v>
      </c>
      <c r="J51" s="94">
        <f t="shared" si="2"/>
        <v>396</v>
      </c>
    </row>
    <row r="52" spans="1:10" x14ac:dyDescent="0.4">
      <c r="A52" s="18">
        <v>49</v>
      </c>
      <c r="B52" s="24">
        <v>187</v>
      </c>
      <c r="C52" s="19">
        <v>196</v>
      </c>
      <c r="D52" s="113">
        <f t="shared" si="1"/>
        <v>383</v>
      </c>
      <c r="E52" s="20">
        <v>5</v>
      </c>
      <c r="F52" s="19">
        <v>9</v>
      </c>
      <c r="G52" s="113">
        <f t="shared" si="0"/>
        <v>14</v>
      </c>
      <c r="H52" s="95">
        <f t="shared" si="2"/>
        <v>192</v>
      </c>
      <c r="I52" s="96">
        <f t="shared" si="2"/>
        <v>205</v>
      </c>
      <c r="J52" s="97">
        <f t="shared" si="2"/>
        <v>397</v>
      </c>
    </row>
    <row r="53" spans="1:10" x14ac:dyDescent="0.4">
      <c r="A53" s="12">
        <v>50</v>
      </c>
      <c r="B53" s="22">
        <v>237</v>
      </c>
      <c r="C53" s="13">
        <v>192</v>
      </c>
      <c r="D53" s="111">
        <f t="shared" si="1"/>
        <v>429</v>
      </c>
      <c r="E53" s="14">
        <v>2</v>
      </c>
      <c r="F53" s="13">
        <v>7</v>
      </c>
      <c r="G53" s="111">
        <f t="shared" si="0"/>
        <v>9</v>
      </c>
      <c r="H53" s="89">
        <f t="shared" si="2"/>
        <v>239</v>
      </c>
      <c r="I53" s="90">
        <f t="shared" si="2"/>
        <v>199</v>
      </c>
      <c r="J53" s="91">
        <f t="shared" si="2"/>
        <v>438</v>
      </c>
    </row>
    <row r="54" spans="1:10" x14ac:dyDescent="0.4">
      <c r="A54" s="7">
        <v>51</v>
      </c>
      <c r="B54" s="23">
        <v>223</v>
      </c>
      <c r="C54" s="5">
        <v>194</v>
      </c>
      <c r="D54" s="112">
        <f t="shared" si="1"/>
        <v>417</v>
      </c>
      <c r="E54" s="6">
        <v>2</v>
      </c>
      <c r="F54" s="5">
        <v>6</v>
      </c>
      <c r="G54" s="112">
        <f t="shared" si="0"/>
        <v>8</v>
      </c>
      <c r="H54" s="92">
        <f t="shared" si="2"/>
        <v>225</v>
      </c>
      <c r="I54" s="93">
        <f t="shared" si="2"/>
        <v>200</v>
      </c>
      <c r="J54" s="94">
        <f t="shared" si="2"/>
        <v>425</v>
      </c>
    </row>
    <row r="55" spans="1:10" x14ac:dyDescent="0.4">
      <c r="A55" s="7">
        <v>52</v>
      </c>
      <c r="B55" s="23">
        <v>259</v>
      </c>
      <c r="C55" s="5">
        <v>243</v>
      </c>
      <c r="D55" s="112">
        <f t="shared" si="1"/>
        <v>502</v>
      </c>
      <c r="E55" s="6">
        <v>0</v>
      </c>
      <c r="F55" s="5">
        <v>9</v>
      </c>
      <c r="G55" s="112">
        <f t="shared" si="0"/>
        <v>9</v>
      </c>
      <c r="H55" s="92">
        <f t="shared" si="2"/>
        <v>259</v>
      </c>
      <c r="I55" s="93">
        <f t="shared" si="2"/>
        <v>252</v>
      </c>
      <c r="J55" s="94">
        <f t="shared" si="2"/>
        <v>511</v>
      </c>
    </row>
    <row r="56" spans="1:10" x14ac:dyDescent="0.4">
      <c r="A56" s="7">
        <v>53</v>
      </c>
      <c r="B56" s="23">
        <v>316</v>
      </c>
      <c r="C56" s="5">
        <v>247</v>
      </c>
      <c r="D56" s="112">
        <f t="shared" si="1"/>
        <v>563</v>
      </c>
      <c r="E56" s="6">
        <v>4</v>
      </c>
      <c r="F56" s="5">
        <v>5</v>
      </c>
      <c r="G56" s="112">
        <f t="shared" si="0"/>
        <v>9</v>
      </c>
      <c r="H56" s="92">
        <f t="shared" si="2"/>
        <v>320</v>
      </c>
      <c r="I56" s="93">
        <f t="shared" si="2"/>
        <v>252</v>
      </c>
      <c r="J56" s="94">
        <f t="shared" si="2"/>
        <v>572</v>
      </c>
    </row>
    <row r="57" spans="1:10" x14ac:dyDescent="0.4">
      <c r="A57" s="18">
        <v>54</v>
      </c>
      <c r="B57" s="24">
        <v>288</v>
      </c>
      <c r="C57" s="19">
        <v>266</v>
      </c>
      <c r="D57" s="113">
        <f t="shared" si="1"/>
        <v>554</v>
      </c>
      <c r="E57" s="20">
        <v>7</v>
      </c>
      <c r="F57" s="19">
        <v>6</v>
      </c>
      <c r="G57" s="113">
        <f t="shared" si="0"/>
        <v>13</v>
      </c>
      <c r="H57" s="95">
        <f t="shared" si="2"/>
        <v>295</v>
      </c>
      <c r="I57" s="96">
        <f t="shared" si="2"/>
        <v>272</v>
      </c>
      <c r="J57" s="97">
        <f t="shared" si="2"/>
        <v>567</v>
      </c>
    </row>
    <row r="58" spans="1:10" x14ac:dyDescent="0.4">
      <c r="A58" s="12">
        <v>55</v>
      </c>
      <c r="B58" s="22">
        <v>304</v>
      </c>
      <c r="C58" s="13">
        <v>241</v>
      </c>
      <c r="D58" s="111">
        <f t="shared" si="1"/>
        <v>545</v>
      </c>
      <c r="E58" s="14">
        <v>2</v>
      </c>
      <c r="F58" s="13">
        <v>11</v>
      </c>
      <c r="G58" s="111">
        <f t="shared" si="0"/>
        <v>13</v>
      </c>
      <c r="H58" s="89">
        <f t="shared" si="2"/>
        <v>306</v>
      </c>
      <c r="I58" s="90">
        <f t="shared" si="2"/>
        <v>252</v>
      </c>
      <c r="J58" s="91">
        <f t="shared" si="2"/>
        <v>558</v>
      </c>
    </row>
    <row r="59" spans="1:10" x14ac:dyDescent="0.4">
      <c r="A59" s="7">
        <v>56</v>
      </c>
      <c r="B59" s="23">
        <v>323</v>
      </c>
      <c r="C59" s="5">
        <v>237</v>
      </c>
      <c r="D59" s="112">
        <f t="shared" si="1"/>
        <v>560</v>
      </c>
      <c r="E59" s="6">
        <v>5</v>
      </c>
      <c r="F59" s="5">
        <v>5</v>
      </c>
      <c r="G59" s="112">
        <f t="shared" si="0"/>
        <v>10</v>
      </c>
      <c r="H59" s="92">
        <f t="shared" si="2"/>
        <v>328</v>
      </c>
      <c r="I59" s="93">
        <f t="shared" si="2"/>
        <v>242</v>
      </c>
      <c r="J59" s="94">
        <f t="shared" si="2"/>
        <v>570</v>
      </c>
    </row>
    <row r="60" spans="1:10" x14ac:dyDescent="0.4">
      <c r="A60" s="7">
        <v>57</v>
      </c>
      <c r="B60" s="23">
        <v>275</v>
      </c>
      <c r="C60" s="5">
        <v>257</v>
      </c>
      <c r="D60" s="112">
        <f t="shared" si="1"/>
        <v>532</v>
      </c>
      <c r="E60" s="6">
        <v>5</v>
      </c>
      <c r="F60" s="5">
        <v>4</v>
      </c>
      <c r="G60" s="112">
        <f t="shared" si="0"/>
        <v>9</v>
      </c>
      <c r="H60" s="92">
        <f t="shared" si="2"/>
        <v>280</v>
      </c>
      <c r="I60" s="93">
        <f t="shared" si="2"/>
        <v>261</v>
      </c>
      <c r="J60" s="94">
        <f t="shared" si="2"/>
        <v>541</v>
      </c>
    </row>
    <row r="61" spans="1:10" x14ac:dyDescent="0.4">
      <c r="A61" s="7">
        <v>58</v>
      </c>
      <c r="B61" s="23">
        <v>266</v>
      </c>
      <c r="C61" s="5">
        <v>255</v>
      </c>
      <c r="D61" s="112">
        <f t="shared" si="1"/>
        <v>521</v>
      </c>
      <c r="E61" s="6">
        <v>2</v>
      </c>
      <c r="F61" s="5">
        <v>4</v>
      </c>
      <c r="G61" s="112">
        <f t="shared" si="0"/>
        <v>6</v>
      </c>
      <c r="H61" s="92">
        <f t="shared" si="2"/>
        <v>268</v>
      </c>
      <c r="I61" s="93">
        <f t="shared" si="2"/>
        <v>259</v>
      </c>
      <c r="J61" s="94">
        <f t="shared" si="2"/>
        <v>527</v>
      </c>
    </row>
    <row r="62" spans="1:10" x14ac:dyDescent="0.4">
      <c r="A62" s="18">
        <v>59</v>
      </c>
      <c r="B62" s="24">
        <v>244</v>
      </c>
      <c r="C62" s="19">
        <v>196</v>
      </c>
      <c r="D62" s="113">
        <f t="shared" si="1"/>
        <v>440</v>
      </c>
      <c r="E62" s="20">
        <v>3</v>
      </c>
      <c r="F62" s="19">
        <v>4</v>
      </c>
      <c r="G62" s="113">
        <f t="shared" si="0"/>
        <v>7</v>
      </c>
      <c r="H62" s="95">
        <f t="shared" si="2"/>
        <v>247</v>
      </c>
      <c r="I62" s="96">
        <f t="shared" si="2"/>
        <v>200</v>
      </c>
      <c r="J62" s="97">
        <f t="shared" si="2"/>
        <v>447</v>
      </c>
    </row>
    <row r="63" spans="1:10" x14ac:dyDescent="0.4">
      <c r="A63" s="12">
        <v>60</v>
      </c>
      <c r="B63" s="22">
        <v>195</v>
      </c>
      <c r="C63" s="13">
        <v>168</v>
      </c>
      <c r="D63" s="111">
        <f t="shared" si="1"/>
        <v>363</v>
      </c>
      <c r="E63" s="14">
        <v>2</v>
      </c>
      <c r="F63" s="13">
        <v>5</v>
      </c>
      <c r="G63" s="111">
        <f t="shared" si="0"/>
        <v>7</v>
      </c>
      <c r="H63" s="89">
        <f t="shared" si="2"/>
        <v>197</v>
      </c>
      <c r="I63" s="90">
        <f t="shared" si="2"/>
        <v>173</v>
      </c>
      <c r="J63" s="91">
        <f t="shared" si="2"/>
        <v>370</v>
      </c>
    </row>
    <row r="64" spans="1:10" x14ac:dyDescent="0.4">
      <c r="A64" s="7">
        <v>61</v>
      </c>
      <c r="B64" s="23">
        <v>213</v>
      </c>
      <c r="C64" s="5">
        <v>172</v>
      </c>
      <c r="D64" s="112">
        <f t="shared" si="1"/>
        <v>385</v>
      </c>
      <c r="E64" s="6">
        <v>2</v>
      </c>
      <c r="F64" s="5">
        <v>3</v>
      </c>
      <c r="G64" s="112">
        <f t="shared" si="0"/>
        <v>5</v>
      </c>
      <c r="H64" s="92">
        <f t="shared" si="2"/>
        <v>215</v>
      </c>
      <c r="I64" s="93">
        <f t="shared" si="2"/>
        <v>175</v>
      </c>
      <c r="J64" s="94">
        <f t="shared" si="2"/>
        <v>390</v>
      </c>
    </row>
    <row r="65" spans="1:10" x14ac:dyDescent="0.4">
      <c r="A65" s="7">
        <v>62</v>
      </c>
      <c r="B65" s="23">
        <v>182</v>
      </c>
      <c r="C65" s="5">
        <v>171</v>
      </c>
      <c r="D65" s="112">
        <f t="shared" si="1"/>
        <v>353</v>
      </c>
      <c r="E65" s="6">
        <v>0</v>
      </c>
      <c r="F65" s="5">
        <v>3</v>
      </c>
      <c r="G65" s="112">
        <f t="shared" si="0"/>
        <v>3</v>
      </c>
      <c r="H65" s="92">
        <f t="shared" si="2"/>
        <v>182</v>
      </c>
      <c r="I65" s="93">
        <f t="shared" si="2"/>
        <v>174</v>
      </c>
      <c r="J65" s="94">
        <f t="shared" si="2"/>
        <v>356</v>
      </c>
    </row>
    <row r="66" spans="1:10" x14ac:dyDescent="0.4">
      <c r="A66" s="7">
        <v>63</v>
      </c>
      <c r="B66" s="23">
        <v>166</v>
      </c>
      <c r="C66" s="5">
        <v>158</v>
      </c>
      <c r="D66" s="112">
        <f t="shared" si="1"/>
        <v>324</v>
      </c>
      <c r="E66" s="6">
        <v>2</v>
      </c>
      <c r="F66" s="5">
        <v>2</v>
      </c>
      <c r="G66" s="112">
        <f t="shared" si="0"/>
        <v>4</v>
      </c>
      <c r="H66" s="92">
        <f t="shared" si="2"/>
        <v>168</v>
      </c>
      <c r="I66" s="93">
        <f t="shared" si="2"/>
        <v>160</v>
      </c>
      <c r="J66" s="94">
        <f t="shared" si="2"/>
        <v>328</v>
      </c>
    </row>
    <row r="67" spans="1:10" x14ac:dyDescent="0.4">
      <c r="A67" s="18">
        <v>64</v>
      </c>
      <c r="B67" s="24">
        <v>168</v>
      </c>
      <c r="C67" s="19">
        <v>155</v>
      </c>
      <c r="D67" s="113">
        <f t="shared" si="1"/>
        <v>323</v>
      </c>
      <c r="E67" s="20">
        <v>2</v>
      </c>
      <c r="F67" s="19">
        <v>2</v>
      </c>
      <c r="G67" s="113">
        <f t="shared" ref="G67:G121" si="3">E67+F67</f>
        <v>4</v>
      </c>
      <c r="H67" s="95">
        <f t="shared" si="2"/>
        <v>170</v>
      </c>
      <c r="I67" s="96">
        <f t="shared" si="2"/>
        <v>157</v>
      </c>
      <c r="J67" s="97">
        <f t="shared" si="2"/>
        <v>327</v>
      </c>
    </row>
    <row r="68" spans="1:10" x14ac:dyDescent="0.4">
      <c r="A68" s="12">
        <v>65</v>
      </c>
      <c r="B68" s="22">
        <v>175</v>
      </c>
      <c r="C68" s="13">
        <v>138</v>
      </c>
      <c r="D68" s="111">
        <f t="shared" ref="D68:D122" si="4">B68+C68</f>
        <v>313</v>
      </c>
      <c r="E68" s="14">
        <v>2</v>
      </c>
      <c r="F68" s="13">
        <v>3</v>
      </c>
      <c r="G68" s="111">
        <f t="shared" si="3"/>
        <v>5</v>
      </c>
      <c r="H68" s="89">
        <f t="shared" ref="H68:J122" si="5">B68+E68</f>
        <v>177</v>
      </c>
      <c r="I68" s="90">
        <f t="shared" si="5"/>
        <v>141</v>
      </c>
      <c r="J68" s="91">
        <f t="shared" si="5"/>
        <v>318</v>
      </c>
    </row>
    <row r="69" spans="1:10" x14ac:dyDescent="0.4">
      <c r="A69" s="7">
        <v>66</v>
      </c>
      <c r="B69" s="23">
        <v>110</v>
      </c>
      <c r="C69" s="5">
        <v>158</v>
      </c>
      <c r="D69" s="112">
        <f t="shared" si="4"/>
        <v>268</v>
      </c>
      <c r="E69" s="6">
        <v>1</v>
      </c>
      <c r="F69" s="5">
        <v>0</v>
      </c>
      <c r="G69" s="112">
        <f t="shared" si="3"/>
        <v>1</v>
      </c>
      <c r="H69" s="92">
        <f t="shared" si="5"/>
        <v>111</v>
      </c>
      <c r="I69" s="93">
        <f t="shared" si="5"/>
        <v>158</v>
      </c>
      <c r="J69" s="94">
        <f t="shared" si="5"/>
        <v>269</v>
      </c>
    </row>
    <row r="70" spans="1:10" x14ac:dyDescent="0.4">
      <c r="A70" s="7">
        <v>67</v>
      </c>
      <c r="B70" s="23">
        <v>158</v>
      </c>
      <c r="C70" s="5">
        <v>183</v>
      </c>
      <c r="D70" s="112">
        <f t="shared" si="4"/>
        <v>341</v>
      </c>
      <c r="E70" s="6">
        <v>0</v>
      </c>
      <c r="F70" s="5">
        <v>4</v>
      </c>
      <c r="G70" s="112">
        <f t="shared" si="3"/>
        <v>4</v>
      </c>
      <c r="H70" s="92">
        <f t="shared" si="5"/>
        <v>158</v>
      </c>
      <c r="I70" s="93">
        <f t="shared" si="5"/>
        <v>187</v>
      </c>
      <c r="J70" s="94">
        <f t="shared" si="5"/>
        <v>345</v>
      </c>
    </row>
    <row r="71" spans="1:10" x14ac:dyDescent="0.4">
      <c r="A71" s="7">
        <v>68</v>
      </c>
      <c r="B71" s="26">
        <v>179</v>
      </c>
      <c r="C71" s="5">
        <v>170</v>
      </c>
      <c r="D71" s="112">
        <f t="shared" si="4"/>
        <v>349</v>
      </c>
      <c r="E71" s="6">
        <v>1</v>
      </c>
      <c r="F71" s="5">
        <v>3</v>
      </c>
      <c r="G71" s="112">
        <f t="shared" si="3"/>
        <v>4</v>
      </c>
      <c r="H71" s="92">
        <f t="shared" si="5"/>
        <v>180</v>
      </c>
      <c r="I71" s="93">
        <f t="shared" si="5"/>
        <v>173</v>
      </c>
      <c r="J71" s="94">
        <f t="shared" si="5"/>
        <v>353</v>
      </c>
    </row>
    <row r="72" spans="1:10" x14ac:dyDescent="0.4">
      <c r="A72" s="18">
        <v>69</v>
      </c>
      <c r="B72" s="24">
        <v>149</v>
      </c>
      <c r="C72" s="19">
        <v>175</v>
      </c>
      <c r="D72" s="113">
        <f t="shared" si="4"/>
        <v>324</v>
      </c>
      <c r="E72" s="20">
        <v>2</v>
      </c>
      <c r="F72" s="19">
        <v>1</v>
      </c>
      <c r="G72" s="113">
        <f t="shared" si="3"/>
        <v>3</v>
      </c>
      <c r="H72" s="95">
        <f t="shared" si="5"/>
        <v>151</v>
      </c>
      <c r="I72" s="96">
        <f t="shared" si="5"/>
        <v>176</v>
      </c>
      <c r="J72" s="97">
        <f t="shared" si="5"/>
        <v>327</v>
      </c>
    </row>
    <row r="73" spans="1:10" x14ac:dyDescent="0.4">
      <c r="A73" s="12">
        <v>70</v>
      </c>
      <c r="B73" s="22">
        <v>157</v>
      </c>
      <c r="C73" s="13">
        <v>174</v>
      </c>
      <c r="D73" s="111">
        <f t="shared" si="4"/>
        <v>331</v>
      </c>
      <c r="E73" s="14">
        <v>2</v>
      </c>
      <c r="F73" s="13">
        <v>0</v>
      </c>
      <c r="G73" s="111">
        <f t="shared" si="3"/>
        <v>2</v>
      </c>
      <c r="H73" s="89">
        <f t="shared" si="5"/>
        <v>159</v>
      </c>
      <c r="I73" s="90">
        <f t="shared" si="5"/>
        <v>174</v>
      </c>
      <c r="J73" s="91">
        <f t="shared" si="5"/>
        <v>333</v>
      </c>
    </row>
    <row r="74" spans="1:10" x14ac:dyDescent="0.4">
      <c r="A74" s="7">
        <v>71</v>
      </c>
      <c r="B74" s="23">
        <v>182</v>
      </c>
      <c r="C74" s="5">
        <v>177</v>
      </c>
      <c r="D74" s="112">
        <f t="shared" si="4"/>
        <v>359</v>
      </c>
      <c r="E74" s="6">
        <v>0</v>
      </c>
      <c r="F74" s="5">
        <v>4</v>
      </c>
      <c r="G74" s="112">
        <f t="shared" si="3"/>
        <v>4</v>
      </c>
      <c r="H74" s="92">
        <f t="shared" si="5"/>
        <v>182</v>
      </c>
      <c r="I74" s="93">
        <f t="shared" si="5"/>
        <v>181</v>
      </c>
      <c r="J74" s="94">
        <f t="shared" si="5"/>
        <v>363</v>
      </c>
    </row>
    <row r="75" spans="1:10" x14ac:dyDescent="0.4">
      <c r="A75" s="7">
        <v>72</v>
      </c>
      <c r="B75" s="23">
        <v>171</v>
      </c>
      <c r="C75" s="5">
        <v>186</v>
      </c>
      <c r="D75" s="112">
        <f t="shared" si="4"/>
        <v>357</v>
      </c>
      <c r="E75" s="6">
        <v>0</v>
      </c>
      <c r="F75" s="5">
        <v>0</v>
      </c>
      <c r="G75" s="112">
        <f t="shared" si="3"/>
        <v>0</v>
      </c>
      <c r="H75" s="92">
        <f t="shared" si="5"/>
        <v>171</v>
      </c>
      <c r="I75" s="93">
        <f t="shared" si="5"/>
        <v>186</v>
      </c>
      <c r="J75" s="94">
        <f t="shared" si="5"/>
        <v>357</v>
      </c>
    </row>
    <row r="76" spans="1:10" x14ac:dyDescent="0.4">
      <c r="A76" s="7">
        <v>73</v>
      </c>
      <c r="B76" s="23">
        <v>180</v>
      </c>
      <c r="C76" s="5">
        <v>181</v>
      </c>
      <c r="D76" s="112">
        <f t="shared" si="4"/>
        <v>361</v>
      </c>
      <c r="E76" s="6">
        <v>0</v>
      </c>
      <c r="F76" s="5">
        <v>1</v>
      </c>
      <c r="G76" s="112">
        <f t="shared" si="3"/>
        <v>1</v>
      </c>
      <c r="H76" s="92">
        <f t="shared" si="5"/>
        <v>180</v>
      </c>
      <c r="I76" s="93">
        <f t="shared" si="5"/>
        <v>182</v>
      </c>
      <c r="J76" s="94">
        <f t="shared" si="5"/>
        <v>362</v>
      </c>
    </row>
    <row r="77" spans="1:10" x14ac:dyDescent="0.4">
      <c r="A77" s="18">
        <v>74</v>
      </c>
      <c r="B77" s="24">
        <v>188</v>
      </c>
      <c r="C77" s="19">
        <v>204</v>
      </c>
      <c r="D77" s="113">
        <f t="shared" si="4"/>
        <v>392</v>
      </c>
      <c r="E77" s="20">
        <v>0</v>
      </c>
      <c r="F77" s="19">
        <v>0</v>
      </c>
      <c r="G77" s="113">
        <f t="shared" si="3"/>
        <v>0</v>
      </c>
      <c r="H77" s="95">
        <f t="shared" si="5"/>
        <v>188</v>
      </c>
      <c r="I77" s="96">
        <f t="shared" si="5"/>
        <v>204</v>
      </c>
      <c r="J77" s="97">
        <f t="shared" si="5"/>
        <v>392</v>
      </c>
    </row>
    <row r="78" spans="1:10" x14ac:dyDescent="0.4">
      <c r="A78" s="12">
        <v>75</v>
      </c>
      <c r="B78" s="22">
        <v>214</v>
      </c>
      <c r="C78" s="13">
        <v>231</v>
      </c>
      <c r="D78" s="111">
        <f t="shared" si="4"/>
        <v>445</v>
      </c>
      <c r="E78" s="14">
        <v>1</v>
      </c>
      <c r="F78" s="13">
        <v>1</v>
      </c>
      <c r="G78" s="111">
        <f t="shared" si="3"/>
        <v>2</v>
      </c>
      <c r="H78" s="89">
        <f t="shared" si="5"/>
        <v>215</v>
      </c>
      <c r="I78" s="90">
        <f t="shared" si="5"/>
        <v>232</v>
      </c>
      <c r="J78" s="91">
        <f t="shared" si="5"/>
        <v>447</v>
      </c>
    </row>
    <row r="79" spans="1:10" x14ac:dyDescent="0.4">
      <c r="A79" s="7">
        <v>76</v>
      </c>
      <c r="B79" s="23">
        <v>218</v>
      </c>
      <c r="C79" s="5">
        <v>269</v>
      </c>
      <c r="D79" s="112">
        <f t="shared" si="4"/>
        <v>487</v>
      </c>
      <c r="E79" s="6">
        <v>1</v>
      </c>
      <c r="F79" s="5">
        <v>0</v>
      </c>
      <c r="G79" s="112">
        <f t="shared" si="3"/>
        <v>1</v>
      </c>
      <c r="H79" s="92">
        <f t="shared" si="5"/>
        <v>219</v>
      </c>
      <c r="I79" s="93">
        <f t="shared" si="5"/>
        <v>269</v>
      </c>
      <c r="J79" s="94">
        <f t="shared" si="5"/>
        <v>488</v>
      </c>
    </row>
    <row r="80" spans="1:10" x14ac:dyDescent="0.4">
      <c r="A80" s="7">
        <v>77</v>
      </c>
      <c r="B80" s="23">
        <v>224</v>
      </c>
      <c r="C80" s="5">
        <v>270</v>
      </c>
      <c r="D80" s="112">
        <f t="shared" si="4"/>
        <v>494</v>
      </c>
      <c r="E80" s="6">
        <v>0</v>
      </c>
      <c r="F80" s="5">
        <v>1</v>
      </c>
      <c r="G80" s="112">
        <f t="shared" si="3"/>
        <v>1</v>
      </c>
      <c r="H80" s="92">
        <f t="shared" si="5"/>
        <v>224</v>
      </c>
      <c r="I80" s="93">
        <f t="shared" si="5"/>
        <v>271</v>
      </c>
      <c r="J80" s="94">
        <f t="shared" si="5"/>
        <v>495</v>
      </c>
    </row>
    <row r="81" spans="1:10" x14ac:dyDescent="0.4">
      <c r="A81" s="7">
        <v>78</v>
      </c>
      <c r="B81" s="23">
        <v>209</v>
      </c>
      <c r="C81" s="5">
        <v>266</v>
      </c>
      <c r="D81" s="112">
        <f t="shared" si="4"/>
        <v>475</v>
      </c>
      <c r="E81" s="6">
        <v>0</v>
      </c>
      <c r="F81" s="5">
        <v>0</v>
      </c>
      <c r="G81" s="112">
        <f t="shared" si="3"/>
        <v>0</v>
      </c>
      <c r="H81" s="92">
        <f t="shared" si="5"/>
        <v>209</v>
      </c>
      <c r="I81" s="93">
        <f t="shared" si="5"/>
        <v>266</v>
      </c>
      <c r="J81" s="94">
        <f t="shared" si="5"/>
        <v>475</v>
      </c>
    </row>
    <row r="82" spans="1:10" x14ac:dyDescent="0.4">
      <c r="A82" s="18">
        <v>79</v>
      </c>
      <c r="B82" s="24">
        <v>189</v>
      </c>
      <c r="C82" s="19">
        <v>240</v>
      </c>
      <c r="D82" s="113">
        <f t="shared" si="4"/>
        <v>429</v>
      </c>
      <c r="E82" s="20">
        <v>0</v>
      </c>
      <c r="F82" s="19">
        <v>0</v>
      </c>
      <c r="G82" s="113">
        <f t="shared" si="3"/>
        <v>0</v>
      </c>
      <c r="H82" s="95">
        <f t="shared" si="5"/>
        <v>189</v>
      </c>
      <c r="I82" s="96">
        <f t="shared" si="5"/>
        <v>240</v>
      </c>
      <c r="J82" s="97">
        <f t="shared" si="5"/>
        <v>429</v>
      </c>
    </row>
    <row r="83" spans="1:10" x14ac:dyDescent="0.4">
      <c r="A83" s="12">
        <v>80</v>
      </c>
      <c r="B83" s="22">
        <v>109</v>
      </c>
      <c r="C83" s="13">
        <v>118</v>
      </c>
      <c r="D83" s="111">
        <f t="shared" si="4"/>
        <v>227</v>
      </c>
      <c r="E83" s="14">
        <v>0</v>
      </c>
      <c r="F83" s="13">
        <v>0</v>
      </c>
      <c r="G83" s="111">
        <f t="shared" si="3"/>
        <v>0</v>
      </c>
      <c r="H83" s="89">
        <f t="shared" si="5"/>
        <v>109</v>
      </c>
      <c r="I83" s="90">
        <f t="shared" si="5"/>
        <v>118</v>
      </c>
      <c r="J83" s="91">
        <f t="shared" si="5"/>
        <v>227</v>
      </c>
    </row>
    <row r="84" spans="1:10" x14ac:dyDescent="0.4">
      <c r="A84" s="7">
        <v>81</v>
      </c>
      <c r="B84" s="23">
        <v>123</v>
      </c>
      <c r="C84" s="5">
        <v>159</v>
      </c>
      <c r="D84" s="112">
        <f t="shared" si="4"/>
        <v>282</v>
      </c>
      <c r="E84" s="6">
        <v>1</v>
      </c>
      <c r="F84" s="5">
        <v>1</v>
      </c>
      <c r="G84" s="112">
        <f t="shared" si="3"/>
        <v>2</v>
      </c>
      <c r="H84" s="92">
        <f t="shared" si="5"/>
        <v>124</v>
      </c>
      <c r="I84" s="93">
        <f t="shared" si="5"/>
        <v>160</v>
      </c>
      <c r="J84" s="94">
        <f t="shared" si="5"/>
        <v>284</v>
      </c>
    </row>
    <row r="85" spans="1:10" x14ac:dyDescent="0.4">
      <c r="A85" s="7">
        <v>82</v>
      </c>
      <c r="B85" s="23">
        <v>154</v>
      </c>
      <c r="C85" s="5">
        <v>186</v>
      </c>
      <c r="D85" s="112">
        <f t="shared" si="4"/>
        <v>340</v>
      </c>
      <c r="E85" s="6">
        <v>0</v>
      </c>
      <c r="F85" s="5">
        <v>0</v>
      </c>
      <c r="G85" s="112">
        <f t="shared" si="3"/>
        <v>0</v>
      </c>
      <c r="H85" s="92">
        <f t="shared" si="5"/>
        <v>154</v>
      </c>
      <c r="I85" s="93">
        <f t="shared" si="5"/>
        <v>186</v>
      </c>
      <c r="J85" s="94">
        <f t="shared" si="5"/>
        <v>340</v>
      </c>
    </row>
    <row r="86" spans="1:10" x14ac:dyDescent="0.4">
      <c r="A86" s="7">
        <v>83</v>
      </c>
      <c r="B86" s="23">
        <v>123</v>
      </c>
      <c r="C86" s="5">
        <v>169</v>
      </c>
      <c r="D86" s="112">
        <f t="shared" si="4"/>
        <v>292</v>
      </c>
      <c r="E86" s="6">
        <v>0</v>
      </c>
      <c r="F86" s="5">
        <v>0</v>
      </c>
      <c r="G86" s="112">
        <f t="shared" si="3"/>
        <v>0</v>
      </c>
      <c r="H86" s="92">
        <f t="shared" si="5"/>
        <v>123</v>
      </c>
      <c r="I86" s="93">
        <f t="shared" si="5"/>
        <v>169</v>
      </c>
      <c r="J86" s="94">
        <f t="shared" si="5"/>
        <v>292</v>
      </c>
    </row>
    <row r="87" spans="1:10" x14ac:dyDescent="0.4">
      <c r="A87" s="18">
        <v>84</v>
      </c>
      <c r="B87" s="24">
        <v>113</v>
      </c>
      <c r="C87" s="19">
        <v>162</v>
      </c>
      <c r="D87" s="113">
        <f t="shared" si="4"/>
        <v>275</v>
      </c>
      <c r="E87" s="20">
        <v>0</v>
      </c>
      <c r="F87" s="19">
        <v>1</v>
      </c>
      <c r="G87" s="113">
        <f t="shared" si="3"/>
        <v>1</v>
      </c>
      <c r="H87" s="95">
        <f t="shared" si="5"/>
        <v>113</v>
      </c>
      <c r="I87" s="96">
        <f t="shared" si="5"/>
        <v>163</v>
      </c>
      <c r="J87" s="97">
        <f t="shared" si="5"/>
        <v>276</v>
      </c>
    </row>
    <row r="88" spans="1:10" x14ac:dyDescent="0.4">
      <c r="A88" s="12">
        <v>85</v>
      </c>
      <c r="B88" s="22">
        <v>101</v>
      </c>
      <c r="C88" s="13">
        <v>145</v>
      </c>
      <c r="D88" s="111">
        <f t="shared" si="4"/>
        <v>246</v>
      </c>
      <c r="E88" s="14">
        <v>0</v>
      </c>
      <c r="F88" s="13">
        <v>2</v>
      </c>
      <c r="G88" s="111">
        <f t="shared" si="3"/>
        <v>2</v>
      </c>
      <c r="H88" s="89">
        <f t="shared" si="5"/>
        <v>101</v>
      </c>
      <c r="I88" s="90">
        <f t="shared" si="5"/>
        <v>147</v>
      </c>
      <c r="J88" s="91">
        <f t="shared" si="5"/>
        <v>248</v>
      </c>
    </row>
    <row r="89" spans="1:10" x14ac:dyDescent="0.4">
      <c r="A89" s="7">
        <v>86</v>
      </c>
      <c r="B89" s="23">
        <v>86</v>
      </c>
      <c r="C89" s="5">
        <v>126</v>
      </c>
      <c r="D89" s="112">
        <f t="shared" si="4"/>
        <v>212</v>
      </c>
      <c r="E89" s="6">
        <v>0</v>
      </c>
      <c r="F89" s="5">
        <v>0</v>
      </c>
      <c r="G89" s="112">
        <f t="shared" si="3"/>
        <v>0</v>
      </c>
      <c r="H89" s="92">
        <f t="shared" si="5"/>
        <v>86</v>
      </c>
      <c r="I89" s="93">
        <f t="shared" si="5"/>
        <v>126</v>
      </c>
      <c r="J89" s="94">
        <f t="shared" si="5"/>
        <v>212</v>
      </c>
    </row>
    <row r="90" spans="1:10" x14ac:dyDescent="0.4">
      <c r="A90" s="7">
        <v>87</v>
      </c>
      <c r="B90" s="23">
        <v>65</v>
      </c>
      <c r="C90" s="5">
        <v>89</v>
      </c>
      <c r="D90" s="112">
        <f t="shared" si="4"/>
        <v>154</v>
      </c>
      <c r="E90" s="6">
        <v>0</v>
      </c>
      <c r="F90" s="5">
        <v>1</v>
      </c>
      <c r="G90" s="112">
        <f t="shared" si="3"/>
        <v>1</v>
      </c>
      <c r="H90" s="92">
        <f t="shared" si="5"/>
        <v>65</v>
      </c>
      <c r="I90" s="93">
        <f t="shared" si="5"/>
        <v>90</v>
      </c>
      <c r="J90" s="94">
        <f t="shared" si="5"/>
        <v>155</v>
      </c>
    </row>
    <row r="91" spans="1:10" x14ac:dyDescent="0.4">
      <c r="A91" s="7">
        <v>88</v>
      </c>
      <c r="B91" s="23">
        <v>54</v>
      </c>
      <c r="C91" s="5">
        <v>99</v>
      </c>
      <c r="D91" s="112">
        <f t="shared" si="4"/>
        <v>153</v>
      </c>
      <c r="E91" s="6">
        <v>0</v>
      </c>
      <c r="F91" s="5">
        <v>0</v>
      </c>
      <c r="G91" s="112">
        <f t="shared" si="3"/>
        <v>0</v>
      </c>
      <c r="H91" s="92">
        <f t="shared" si="5"/>
        <v>54</v>
      </c>
      <c r="I91" s="93">
        <f t="shared" si="5"/>
        <v>99</v>
      </c>
      <c r="J91" s="94">
        <f t="shared" si="5"/>
        <v>153</v>
      </c>
    </row>
    <row r="92" spans="1:10" x14ac:dyDescent="0.4">
      <c r="A92" s="18">
        <v>89</v>
      </c>
      <c r="B92" s="24">
        <v>53</v>
      </c>
      <c r="C92" s="19">
        <v>86</v>
      </c>
      <c r="D92" s="113">
        <f t="shared" si="4"/>
        <v>139</v>
      </c>
      <c r="E92" s="20">
        <v>0</v>
      </c>
      <c r="F92" s="19">
        <v>0</v>
      </c>
      <c r="G92" s="113">
        <f t="shared" si="3"/>
        <v>0</v>
      </c>
      <c r="H92" s="95">
        <f t="shared" si="5"/>
        <v>53</v>
      </c>
      <c r="I92" s="96">
        <f t="shared" si="5"/>
        <v>86</v>
      </c>
      <c r="J92" s="97">
        <f t="shared" si="5"/>
        <v>139</v>
      </c>
    </row>
    <row r="93" spans="1:10" x14ac:dyDescent="0.4">
      <c r="A93" s="12">
        <v>90</v>
      </c>
      <c r="B93" s="22">
        <v>48</v>
      </c>
      <c r="C93" s="13">
        <v>66</v>
      </c>
      <c r="D93" s="111">
        <f t="shared" si="4"/>
        <v>114</v>
      </c>
      <c r="E93" s="14">
        <v>0</v>
      </c>
      <c r="F93" s="13">
        <v>0</v>
      </c>
      <c r="G93" s="111">
        <f t="shared" si="3"/>
        <v>0</v>
      </c>
      <c r="H93" s="89">
        <f t="shared" si="5"/>
        <v>48</v>
      </c>
      <c r="I93" s="90">
        <f t="shared" si="5"/>
        <v>66</v>
      </c>
      <c r="J93" s="91">
        <f t="shared" si="5"/>
        <v>114</v>
      </c>
    </row>
    <row r="94" spans="1:10" x14ac:dyDescent="0.4">
      <c r="A94" s="7">
        <v>91</v>
      </c>
      <c r="B94" s="23">
        <v>26</v>
      </c>
      <c r="C94" s="5">
        <v>59</v>
      </c>
      <c r="D94" s="112">
        <f t="shared" si="4"/>
        <v>85</v>
      </c>
      <c r="E94" s="6">
        <v>0</v>
      </c>
      <c r="F94" s="5">
        <v>0</v>
      </c>
      <c r="G94" s="112">
        <f t="shared" si="3"/>
        <v>0</v>
      </c>
      <c r="H94" s="92">
        <f t="shared" si="5"/>
        <v>26</v>
      </c>
      <c r="I94" s="93">
        <f t="shared" si="5"/>
        <v>59</v>
      </c>
      <c r="J94" s="94">
        <f t="shared" si="5"/>
        <v>85</v>
      </c>
    </row>
    <row r="95" spans="1:10" x14ac:dyDescent="0.4">
      <c r="A95" s="7">
        <v>92</v>
      </c>
      <c r="B95" s="23">
        <v>17</v>
      </c>
      <c r="C95" s="5">
        <v>48</v>
      </c>
      <c r="D95" s="112">
        <f t="shared" si="4"/>
        <v>65</v>
      </c>
      <c r="E95" s="6">
        <v>0</v>
      </c>
      <c r="F95" s="5">
        <v>0</v>
      </c>
      <c r="G95" s="112">
        <f t="shared" si="3"/>
        <v>0</v>
      </c>
      <c r="H95" s="92">
        <f t="shared" si="5"/>
        <v>17</v>
      </c>
      <c r="I95" s="93">
        <f t="shared" si="5"/>
        <v>48</v>
      </c>
      <c r="J95" s="94">
        <f t="shared" si="5"/>
        <v>65</v>
      </c>
    </row>
    <row r="96" spans="1:10" x14ac:dyDescent="0.4">
      <c r="A96" s="7">
        <v>93</v>
      </c>
      <c r="B96" s="23">
        <v>11</v>
      </c>
      <c r="C96" s="5">
        <v>37</v>
      </c>
      <c r="D96" s="112">
        <f t="shared" si="4"/>
        <v>48</v>
      </c>
      <c r="E96" s="6">
        <v>0</v>
      </c>
      <c r="F96" s="5">
        <v>0</v>
      </c>
      <c r="G96" s="112">
        <f t="shared" si="3"/>
        <v>0</v>
      </c>
      <c r="H96" s="92">
        <f t="shared" si="5"/>
        <v>11</v>
      </c>
      <c r="I96" s="93">
        <f t="shared" si="5"/>
        <v>37</v>
      </c>
      <c r="J96" s="94">
        <f t="shared" si="5"/>
        <v>48</v>
      </c>
    </row>
    <row r="97" spans="1:10" x14ac:dyDescent="0.4">
      <c r="A97" s="18">
        <v>94</v>
      </c>
      <c r="B97" s="24">
        <v>9</v>
      </c>
      <c r="C97" s="19">
        <v>31</v>
      </c>
      <c r="D97" s="113">
        <f t="shared" si="4"/>
        <v>40</v>
      </c>
      <c r="E97" s="20">
        <v>0</v>
      </c>
      <c r="F97" s="19">
        <v>0</v>
      </c>
      <c r="G97" s="113">
        <f t="shared" si="3"/>
        <v>0</v>
      </c>
      <c r="H97" s="95">
        <f t="shared" si="5"/>
        <v>9</v>
      </c>
      <c r="I97" s="96">
        <f t="shared" si="5"/>
        <v>31</v>
      </c>
      <c r="J97" s="97">
        <f t="shared" si="5"/>
        <v>40</v>
      </c>
    </row>
    <row r="98" spans="1:10" x14ac:dyDescent="0.4">
      <c r="A98" s="12">
        <v>95</v>
      </c>
      <c r="B98" s="22">
        <v>10</v>
      </c>
      <c r="C98" s="13">
        <v>23</v>
      </c>
      <c r="D98" s="111">
        <f t="shared" si="4"/>
        <v>33</v>
      </c>
      <c r="E98" s="14">
        <v>0</v>
      </c>
      <c r="F98" s="13">
        <v>0</v>
      </c>
      <c r="G98" s="111">
        <f t="shared" si="3"/>
        <v>0</v>
      </c>
      <c r="H98" s="89">
        <f t="shared" si="5"/>
        <v>10</v>
      </c>
      <c r="I98" s="90">
        <f t="shared" si="5"/>
        <v>23</v>
      </c>
      <c r="J98" s="91">
        <f t="shared" si="5"/>
        <v>33</v>
      </c>
    </row>
    <row r="99" spans="1:10" x14ac:dyDescent="0.4">
      <c r="A99" s="7">
        <v>96</v>
      </c>
      <c r="B99" s="23">
        <v>2</v>
      </c>
      <c r="C99" s="5">
        <v>20</v>
      </c>
      <c r="D99" s="112">
        <f t="shared" si="4"/>
        <v>22</v>
      </c>
      <c r="E99" s="6">
        <v>0</v>
      </c>
      <c r="F99" s="5">
        <v>0</v>
      </c>
      <c r="G99" s="112">
        <f t="shared" si="3"/>
        <v>0</v>
      </c>
      <c r="H99" s="92">
        <f t="shared" si="5"/>
        <v>2</v>
      </c>
      <c r="I99" s="93">
        <f t="shared" si="5"/>
        <v>20</v>
      </c>
      <c r="J99" s="94">
        <f t="shared" si="5"/>
        <v>22</v>
      </c>
    </row>
    <row r="100" spans="1:10" x14ac:dyDescent="0.4">
      <c r="A100" s="7">
        <v>97</v>
      </c>
      <c r="B100" s="23">
        <v>2</v>
      </c>
      <c r="C100" s="5">
        <v>18</v>
      </c>
      <c r="D100" s="112">
        <f t="shared" si="4"/>
        <v>20</v>
      </c>
      <c r="E100" s="6">
        <v>0</v>
      </c>
      <c r="F100" s="5">
        <v>1</v>
      </c>
      <c r="G100" s="112">
        <f t="shared" si="3"/>
        <v>1</v>
      </c>
      <c r="H100" s="92">
        <f t="shared" si="5"/>
        <v>2</v>
      </c>
      <c r="I100" s="93">
        <f t="shared" si="5"/>
        <v>19</v>
      </c>
      <c r="J100" s="94">
        <f t="shared" si="5"/>
        <v>21</v>
      </c>
    </row>
    <row r="101" spans="1:10" x14ac:dyDescent="0.4">
      <c r="A101" s="7">
        <v>98</v>
      </c>
      <c r="B101" s="23">
        <v>1</v>
      </c>
      <c r="C101" s="5">
        <v>11</v>
      </c>
      <c r="D101" s="112">
        <f t="shared" si="4"/>
        <v>12</v>
      </c>
      <c r="E101" s="6">
        <v>0</v>
      </c>
      <c r="F101" s="5">
        <v>0</v>
      </c>
      <c r="G101" s="112">
        <f t="shared" si="3"/>
        <v>0</v>
      </c>
      <c r="H101" s="92">
        <f t="shared" si="5"/>
        <v>1</v>
      </c>
      <c r="I101" s="93">
        <f t="shared" si="5"/>
        <v>11</v>
      </c>
      <c r="J101" s="94">
        <f t="shared" si="5"/>
        <v>12</v>
      </c>
    </row>
    <row r="102" spans="1:10" x14ac:dyDescent="0.4">
      <c r="A102" s="18">
        <v>99</v>
      </c>
      <c r="B102" s="24">
        <v>0</v>
      </c>
      <c r="C102" s="19">
        <v>4</v>
      </c>
      <c r="D102" s="113">
        <f t="shared" si="4"/>
        <v>4</v>
      </c>
      <c r="E102" s="20">
        <v>0</v>
      </c>
      <c r="F102" s="19">
        <v>0</v>
      </c>
      <c r="G102" s="113">
        <f t="shared" si="3"/>
        <v>0</v>
      </c>
      <c r="H102" s="95">
        <f t="shared" si="5"/>
        <v>0</v>
      </c>
      <c r="I102" s="96">
        <f t="shared" si="5"/>
        <v>4</v>
      </c>
      <c r="J102" s="97">
        <f t="shared" si="5"/>
        <v>4</v>
      </c>
    </row>
    <row r="103" spans="1:10" x14ac:dyDescent="0.4">
      <c r="A103" s="12">
        <v>100</v>
      </c>
      <c r="B103" s="22">
        <v>0</v>
      </c>
      <c r="C103" s="13">
        <v>2</v>
      </c>
      <c r="D103" s="111">
        <f t="shared" si="4"/>
        <v>2</v>
      </c>
      <c r="E103" s="14">
        <v>0</v>
      </c>
      <c r="F103" s="13">
        <v>0</v>
      </c>
      <c r="G103" s="111">
        <f t="shared" si="3"/>
        <v>0</v>
      </c>
      <c r="H103" s="89">
        <f t="shared" si="5"/>
        <v>0</v>
      </c>
      <c r="I103" s="90">
        <f t="shared" si="5"/>
        <v>2</v>
      </c>
      <c r="J103" s="91">
        <f t="shared" si="5"/>
        <v>2</v>
      </c>
    </row>
    <row r="104" spans="1:10" x14ac:dyDescent="0.4">
      <c r="A104" s="7">
        <v>101</v>
      </c>
      <c r="B104" s="23">
        <v>0</v>
      </c>
      <c r="C104" s="5">
        <v>7</v>
      </c>
      <c r="D104" s="112">
        <f t="shared" si="4"/>
        <v>7</v>
      </c>
      <c r="E104" s="6">
        <v>0</v>
      </c>
      <c r="F104" s="5">
        <v>0</v>
      </c>
      <c r="G104" s="112">
        <f t="shared" si="3"/>
        <v>0</v>
      </c>
      <c r="H104" s="92">
        <f t="shared" si="5"/>
        <v>0</v>
      </c>
      <c r="I104" s="93">
        <f t="shared" si="5"/>
        <v>7</v>
      </c>
      <c r="J104" s="94">
        <f t="shared" si="5"/>
        <v>7</v>
      </c>
    </row>
    <row r="105" spans="1:10" x14ac:dyDescent="0.4">
      <c r="A105" s="7">
        <v>102</v>
      </c>
      <c r="B105" s="23"/>
      <c r="C105" s="5"/>
      <c r="D105" s="112">
        <f t="shared" si="4"/>
        <v>0</v>
      </c>
      <c r="E105" s="6"/>
      <c r="F105" s="5"/>
      <c r="G105" s="112">
        <f t="shared" si="3"/>
        <v>0</v>
      </c>
      <c r="H105" s="92">
        <f t="shared" si="5"/>
        <v>0</v>
      </c>
      <c r="I105" s="93">
        <f t="shared" si="5"/>
        <v>0</v>
      </c>
      <c r="J105" s="94">
        <f t="shared" si="5"/>
        <v>0</v>
      </c>
    </row>
    <row r="106" spans="1:10" x14ac:dyDescent="0.4">
      <c r="A106" s="7">
        <v>103</v>
      </c>
      <c r="B106" s="23"/>
      <c r="C106" s="5"/>
      <c r="D106" s="112">
        <f t="shared" si="4"/>
        <v>0</v>
      </c>
      <c r="E106" s="6"/>
      <c r="F106" s="5"/>
      <c r="G106" s="112">
        <f t="shared" si="3"/>
        <v>0</v>
      </c>
      <c r="H106" s="92">
        <f t="shared" si="5"/>
        <v>0</v>
      </c>
      <c r="I106" s="93">
        <f t="shared" si="5"/>
        <v>0</v>
      </c>
      <c r="J106" s="94">
        <f t="shared" si="5"/>
        <v>0</v>
      </c>
    </row>
    <row r="107" spans="1:10" x14ac:dyDescent="0.4">
      <c r="A107" s="18">
        <v>104</v>
      </c>
      <c r="B107" s="24">
        <v>0</v>
      </c>
      <c r="C107" s="19">
        <v>2</v>
      </c>
      <c r="D107" s="113">
        <f t="shared" si="4"/>
        <v>2</v>
      </c>
      <c r="E107" s="20"/>
      <c r="F107" s="19"/>
      <c r="G107" s="113">
        <f t="shared" si="3"/>
        <v>0</v>
      </c>
      <c r="H107" s="95">
        <f t="shared" si="5"/>
        <v>0</v>
      </c>
      <c r="I107" s="96">
        <f t="shared" si="5"/>
        <v>2</v>
      </c>
      <c r="J107" s="97">
        <f t="shared" si="5"/>
        <v>2</v>
      </c>
    </row>
    <row r="108" spans="1:10" x14ac:dyDescent="0.4">
      <c r="A108" s="12">
        <v>105</v>
      </c>
      <c r="B108" s="22">
        <v>0</v>
      </c>
      <c r="C108" s="13">
        <v>1</v>
      </c>
      <c r="D108" s="111">
        <f t="shared" si="4"/>
        <v>1</v>
      </c>
      <c r="E108" s="14"/>
      <c r="F108" s="13"/>
      <c r="G108" s="111">
        <f t="shared" si="3"/>
        <v>0</v>
      </c>
      <c r="H108" s="89">
        <f t="shared" si="5"/>
        <v>0</v>
      </c>
      <c r="I108" s="90">
        <f t="shared" si="5"/>
        <v>1</v>
      </c>
      <c r="J108" s="91">
        <f t="shared" si="5"/>
        <v>1</v>
      </c>
    </row>
    <row r="109" spans="1:10" x14ac:dyDescent="0.4">
      <c r="A109" s="7">
        <v>106</v>
      </c>
      <c r="B109" s="23"/>
      <c r="C109" s="5"/>
      <c r="D109" s="112">
        <f t="shared" si="4"/>
        <v>0</v>
      </c>
      <c r="E109" s="6"/>
      <c r="F109" s="5"/>
      <c r="G109" s="112">
        <f t="shared" si="3"/>
        <v>0</v>
      </c>
      <c r="H109" s="92">
        <f t="shared" si="5"/>
        <v>0</v>
      </c>
      <c r="I109" s="93">
        <f t="shared" si="5"/>
        <v>0</v>
      </c>
      <c r="J109" s="94">
        <f t="shared" si="5"/>
        <v>0</v>
      </c>
    </row>
    <row r="110" spans="1:10" x14ac:dyDescent="0.4">
      <c r="A110" s="7">
        <v>107</v>
      </c>
      <c r="B110" s="23"/>
      <c r="C110" s="5"/>
      <c r="D110" s="112">
        <f t="shared" si="4"/>
        <v>0</v>
      </c>
      <c r="E110" s="6"/>
      <c r="F110" s="5"/>
      <c r="G110" s="112">
        <f t="shared" si="3"/>
        <v>0</v>
      </c>
      <c r="H110" s="92">
        <f t="shared" si="5"/>
        <v>0</v>
      </c>
      <c r="I110" s="93">
        <f t="shared" si="5"/>
        <v>0</v>
      </c>
      <c r="J110" s="94">
        <f t="shared" si="5"/>
        <v>0</v>
      </c>
    </row>
    <row r="111" spans="1:10" x14ac:dyDescent="0.4">
      <c r="A111" s="7">
        <v>108</v>
      </c>
      <c r="B111" s="23"/>
      <c r="C111" s="5"/>
      <c r="D111" s="112">
        <f t="shared" si="4"/>
        <v>0</v>
      </c>
      <c r="E111" s="6"/>
      <c r="F111" s="5"/>
      <c r="G111" s="112">
        <f t="shared" si="3"/>
        <v>0</v>
      </c>
      <c r="H111" s="92">
        <f t="shared" si="5"/>
        <v>0</v>
      </c>
      <c r="I111" s="93">
        <f t="shared" si="5"/>
        <v>0</v>
      </c>
      <c r="J111" s="94">
        <f t="shared" si="5"/>
        <v>0</v>
      </c>
    </row>
    <row r="112" spans="1:10" x14ac:dyDescent="0.4">
      <c r="A112" s="18">
        <v>109</v>
      </c>
      <c r="B112" s="24"/>
      <c r="C112" s="19"/>
      <c r="D112" s="113">
        <f t="shared" si="4"/>
        <v>0</v>
      </c>
      <c r="E112" s="20"/>
      <c r="F112" s="19"/>
      <c r="G112" s="113">
        <f t="shared" si="3"/>
        <v>0</v>
      </c>
      <c r="H112" s="95">
        <f t="shared" si="5"/>
        <v>0</v>
      </c>
      <c r="I112" s="96">
        <f t="shared" si="5"/>
        <v>0</v>
      </c>
      <c r="J112" s="97">
        <f t="shared" si="5"/>
        <v>0</v>
      </c>
    </row>
    <row r="113" spans="1:10" x14ac:dyDescent="0.4">
      <c r="A113" s="12">
        <v>110</v>
      </c>
      <c r="B113" s="22"/>
      <c r="C113" s="13"/>
      <c r="D113" s="111">
        <f t="shared" si="4"/>
        <v>0</v>
      </c>
      <c r="E113" s="14"/>
      <c r="F113" s="13"/>
      <c r="G113" s="111">
        <f t="shared" si="3"/>
        <v>0</v>
      </c>
      <c r="H113" s="89">
        <f t="shared" si="5"/>
        <v>0</v>
      </c>
      <c r="I113" s="90">
        <f t="shared" si="5"/>
        <v>0</v>
      </c>
      <c r="J113" s="91">
        <f t="shared" si="5"/>
        <v>0</v>
      </c>
    </row>
    <row r="114" spans="1:10" x14ac:dyDescent="0.4">
      <c r="A114" s="7">
        <v>111</v>
      </c>
      <c r="B114" s="23"/>
      <c r="C114" s="5"/>
      <c r="D114" s="112">
        <f t="shared" si="4"/>
        <v>0</v>
      </c>
      <c r="E114" s="6"/>
      <c r="F114" s="5"/>
      <c r="G114" s="112">
        <f t="shared" si="3"/>
        <v>0</v>
      </c>
      <c r="H114" s="92">
        <f t="shared" si="5"/>
        <v>0</v>
      </c>
      <c r="I114" s="93">
        <f t="shared" si="5"/>
        <v>0</v>
      </c>
      <c r="J114" s="94">
        <f t="shared" si="5"/>
        <v>0</v>
      </c>
    </row>
    <row r="115" spans="1:10" x14ac:dyDescent="0.4">
      <c r="A115" s="7">
        <v>112</v>
      </c>
      <c r="B115" s="23"/>
      <c r="C115" s="5"/>
      <c r="D115" s="112">
        <f t="shared" si="4"/>
        <v>0</v>
      </c>
      <c r="E115" s="6"/>
      <c r="F115" s="5"/>
      <c r="G115" s="112">
        <f t="shared" si="3"/>
        <v>0</v>
      </c>
      <c r="H115" s="92">
        <f t="shared" si="5"/>
        <v>0</v>
      </c>
      <c r="I115" s="93">
        <f t="shared" si="5"/>
        <v>0</v>
      </c>
      <c r="J115" s="94">
        <f t="shared" si="5"/>
        <v>0</v>
      </c>
    </row>
    <row r="116" spans="1:10" x14ac:dyDescent="0.4">
      <c r="A116" s="7">
        <v>113</v>
      </c>
      <c r="B116" s="23"/>
      <c r="C116" s="5"/>
      <c r="D116" s="112">
        <f t="shared" si="4"/>
        <v>0</v>
      </c>
      <c r="E116" s="6"/>
      <c r="F116" s="5"/>
      <c r="G116" s="112">
        <f t="shared" si="3"/>
        <v>0</v>
      </c>
      <c r="H116" s="92">
        <f t="shared" si="5"/>
        <v>0</v>
      </c>
      <c r="I116" s="93">
        <f t="shared" si="5"/>
        <v>0</v>
      </c>
      <c r="J116" s="94">
        <f t="shared" si="5"/>
        <v>0</v>
      </c>
    </row>
    <row r="117" spans="1:10" x14ac:dyDescent="0.4">
      <c r="A117" s="18">
        <v>114</v>
      </c>
      <c r="B117" s="24"/>
      <c r="C117" s="19"/>
      <c r="D117" s="113">
        <f t="shared" si="4"/>
        <v>0</v>
      </c>
      <c r="E117" s="20"/>
      <c r="F117" s="19"/>
      <c r="G117" s="113">
        <f t="shared" si="3"/>
        <v>0</v>
      </c>
      <c r="H117" s="95">
        <f t="shared" si="5"/>
        <v>0</v>
      </c>
      <c r="I117" s="96">
        <f t="shared" si="5"/>
        <v>0</v>
      </c>
      <c r="J117" s="97">
        <f t="shared" si="5"/>
        <v>0</v>
      </c>
    </row>
    <row r="118" spans="1:10" x14ac:dyDescent="0.4">
      <c r="A118" s="12">
        <v>115</v>
      </c>
      <c r="B118" s="22"/>
      <c r="C118" s="13"/>
      <c r="D118" s="111">
        <f t="shared" si="4"/>
        <v>0</v>
      </c>
      <c r="E118" s="14"/>
      <c r="F118" s="13"/>
      <c r="G118" s="111">
        <f t="shared" si="3"/>
        <v>0</v>
      </c>
      <c r="H118" s="89">
        <f t="shared" si="5"/>
        <v>0</v>
      </c>
      <c r="I118" s="90">
        <f t="shared" si="5"/>
        <v>0</v>
      </c>
      <c r="J118" s="91">
        <f t="shared" si="5"/>
        <v>0</v>
      </c>
    </row>
    <row r="119" spans="1:10" x14ac:dyDescent="0.4">
      <c r="A119" s="7">
        <v>116</v>
      </c>
      <c r="B119" s="23"/>
      <c r="C119" s="5"/>
      <c r="D119" s="112">
        <f t="shared" si="4"/>
        <v>0</v>
      </c>
      <c r="E119" s="6"/>
      <c r="F119" s="5"/>
      <c r="G119" s="112">
        <f t="shared" si="3"/>
        <v>0</v>
      </c>
      <c r="H119" s="92">
        <f t="shared" si="5"/>
        <v>0</v>
      </c>
      <c r="I119" s="93">
        <f t="shared" si="5"/>
        <v>0</v>
      </c>
      <c r="J119" s="94">
        <f t="shared" si="5"/>
        <v>0</v>
      </c>
    </row>
    <row r="120" spans="1:10" x14ac:dyDescent="0.4">
      <c r="A120" s="7">
        <v>117</v>
      </c>
      <c r="B120" s="23"/>
      <c r="C120" s="5"/>
      <c r="D120" s="112">
        <f t="shared" si="4"/>
        <v>0</v>
      </c>
      <c r="E120" s="6"/>
      <c r="F120" s="5"/>
      <c r="G120" s="112">
        <f t="shared" si="3"/>
        <v>0</v>
      </c>
      <c r="H120" s="92">
        <f t="shared" si="5"/>
        <v>0</v>
      </c>
      <c r="I120" s="93">
        <f t="shared" si="5"/>
        <v>0</v>
      </c>
      <c r="J120" s="94">
        <f t="shared" si="5"/>
        <v>0</v>
      </c>
    </row>
    <row r="121" spans="1:10" x14ac:dyDescent="0.4">
      <c r="A121" s="7">
        <v>118</v>
      </c>
      <c r="B121" s="23"/>
      <c r="C121" s="5"/>
      <c r="D121" s="112">
        <f t="shared" si="4"/>
        <v>0</v>
      </c>
      <c r="E121" s="6"/>
      <c r="F121" s="5"/>
      <c r="G121" s="112">
        <f t="shared" si="3"/>
        <v>0</v>
      </c>
      <c r="H121" s="92">
        <f t="shared" si="5"/>
        <v>0</v>
      </c>
      <c r="I121" s="93">
        <f t="shared" si="5"/>
        <v>0</v>
      </c>
      <c r="J121" s="94">
        <f t="shared" si="5"/>
        <v>0</v>
      </c>
    </row>
    <row r="122" spans="1:10" ht="19.5" thickBot="1" x14ac:dyDescent="0.45">
      <c r="A122" s="8" t="s">
        <v>135</v>
      </c>
      <c r="B122" s="25"/>
      <c r="C122" s="9"/>
      <c r="D122" s="114">
        <f t="shared" si="4"/>
        <v>0</v>
      </c>
      <c r="E122" s="10"/>
      <c r="F122" s="9">
        <v>1</v>
      </c>
      <c r="G122" s="114">
        <f>E122+F122</f>
        <v>1</v>
      </c>
      <c r="H122" s="98">
        <f>B122+E122</f>
        <v>0</v>
      </c>
      <c r="I122" s="99">
        <f>C122+F122</f>
        <v>1</v>
      </c>
      <c r="J122" s="100">
        <f t="shared" si="5"/>
        <v>1</v>
      </c>
    </row>
    <row r="123" spans="1:10" ht="19.5" thickTop="1" x14ac:dyDescent="0.4">
      <c r="A123" s="4" t="s">
        <v>7</v>
      </c>
      <c r="B123" s="104">
        <f t="shared" ref="B123:G123" si="6">SUM(B3:B122)</f>
        <v>13528</v>
      </c>
      <c r="C123" s="102">
        <f t="shared" si="6"/>
        <v>13272</v>
      </c>
      <c r="D123" s="105">
        <f>SUM(B123:C123)</f>
        <v>26800</v>
      </c>
      <c r="E123" s="106">
        <f>SUM(E3:E122)</f>
        <v>469</v>
      </c>
      <c r="F123" s="102">
        <f>SUM(F3:F122)</f>
        <v>375</v>
      </c>
      <c r="G123" s="105">
        <f t="shared" si="6"/>
        <v>844</v>
      </c>
      <c r="H123" s="101">
        <f>SUM(H3:H122)</f>
        <v>13997</v>
      </c>
      <c r="I123" s="102">
        <f t="shared" ref="I123:J123" si="7">SUM(I3:I122)</f>
        <v>13647</v>
      </c>
      <c r="J123" s="103">
        <f t="shared" si="7"/>
        <v>27644</v>
      </c>
    </row>
    <row r="124" spans="1:10" x14ac:dyDescent="0.4">
      <c r="B124" s="80"/>
      <c r="C124" s="80"/>
      <c r="D124" s="80"/>
      <c r="E124" s="80"/>
      <c r="F124" s="80"/>
      <c r="G124" s="80"/>
      <c r="H124" s="80"/>
      <c r="I124" s="80"/>
      <c r="J124" s="80"/>
    </row>
    <row r="125" spans="1:10" x14ac:dyDescent="0.4">
      <c r="B125" s="80"/>
      <c r="C125" s="80"/>
      <c r="D125" s="80"/>
      <c r="E125" s="80"/>
      <c r="F125" s="80"/>
      <c r="G125" s="80"/>
      <c r="H125" s="80"/>
      <c r="I125" s="80"/>
      <c r="J125" s="80"/>
    </row>
    <row r="126" spans="1:10" x14ac:dyDescent="0.4">
      <c r="B126" s="80"/>
    </row>
  </sheetData>
  <phoneticPr fontId="18"/>
  <pageMargins left="0.39370078740157483" right="0" top="0.39370078740157483" bottom="0" header="0.31496062992125984" footer="0.11811023622047245"/>
  <pageSetup paperSize="9" scale="97" orientation="portrait" r:id="rId1"/>
  <headerFooter>
    <oddFooter>&amp;P / &amp;N ページ</oddFooter>
  </headerFooter>
  <rowBreaks count="2" manualBreakCount="2">
    <brk id="42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3413-FA06-443A-97BF-8E370975453C}">
  <sheetPr>
    <pageSetUpPr fitToPage="1"/>
  </sheetPr>
  <dimension ref="B1:AT69"/>
  <sheetViews>
    <sheetView tabSelected="1" topLeftCell="G1" zoomScale="78" zoomScaleNormal="78" workbookViewId="0">
      <selection activeCell="P1" sqref="P1"/>
    </sheetView>
  </sheetViews>
  <sheetFormatPr defaultColWidth="8.75" defaultRowHeight="16.149999999999999" customHeight="1" x14ac:dyDescent="0.4"/>
  <cols>
    <col min="1" max="1" width="4" style="38" customWidth="1"/>
    <col min="2" max="2" width="5.5" style="40" customWidth="1"/>
    <col min="3" max="9" width="7.375" style="38" customWidth="1"/>
    <col min="10" max="10" width="5.5" style="40" customWidth="1"/>
    <col min="11" max="17" width="7.375" style="38" customWidth="1"/>
    <col min="18" max="18" width="5.5" style="40" customWidth="1"/>
    <col min="19" max="25" width="7.375" style="38" customWidth="1"/>
    <col min="26" max="26" width="11" style="40" bestFit="1" customWidth="1"/>
    <col min="27" max="27" width="8.75" style="38" customWidth="1"/>
    <col min="28" max="29" width="8.75" style="38" bestFit="1" customWidth="1"/>
    <col min="30" max="30" width="8.75" style="38" customWidth="1"/>
    <col min="31" max="32" width="7.375" style="38" customWidth="1"/>
    <col min="33" max="33" width="8.75" style="38" bestFit="1" customWidth="1"/>
    <col min="34" max="34" width="0" style="38" hidden="1" customWidth="1"/>
    <col min="35" max="46" width="8.75" style="38" hidden="1" customWidth="1"/>
    <col min="47" max="48" width="0" style="38" hidden="1" customWidth="1"/>
    <col min="49" max="16384" width="8.75" style="38"/>
  </cols>
  <sheetData>
    <row r="1" spans="2:46" s="29" customFormat="1" ht="60" customHeight="1" x14ac:dyDescent="0.4">
      <c r="B1" s="27"/>
      <c r="C1" s="28" t="s">
        <v>129</v>
      </c>
      <c r="D1" s="28"/>
      <c r="F1" s="28" t="s">
        <v>128</v>
      </c>
      <c r="G1" s="28"/>
      <c r="H1" s="28"/>
      <c r="I1" s="28"/>
      <c r="J1" s="28"/>
      <c r="K1" s="28"/>
      <c r="L1" s="28"/>
      <c r="M1" s="28"/>
      <c r="N1" s="30"/>
      <c r="O1" s="30" t="s">
        <v>137</v>
      </c>
      <c r="P1" s="30"/>
      <c r="R1" s="27"/>
      <c r="Z1" s="27"/>
    </row>
    <row r="2" spans="2:46" s="78" customFormat="1" ht="33.6" customHeight="1" x14ac:dyDescent="0.4">
      <c r="B2" s="73"/>
      <c r="C2" s="74"/>
      <c r="D2" s="75" t="s">
        <v>119</v>
      </c>
      <c r="E2" s="76"/>
      <c r="F2" s="74"/>
      <c r="G2" s="75" t="s">
        <v>120</v>
      </c>
      <c r="H2" s="76"/>
      <c r="I2" s="77"/>
      <c r="J2" s="73"/>
      <c r="K2" s="74"/>
      <c r="L2" s="75" t="s">
        <v>119</v>
      </c>
      <c r="M2" s="76"/>
      <c r="N2" s="74"/>
      <c r="O2" s="75" t="s">
        <v>120</v>
      </c>
      <c r="P2" s="76"/>
      <c r="Q2" s="77"/>
      <c r="R2" s="73"/>
      <c r="S2" s="74"/>
      <c r="T2" s="75" t="s">
        <v>119</v>
      </c>
      <c r="U2" s="76"/>
      <c r="V2" s="74"/>
      <c r="W2" s="75" t="s">
        <v>120</v>
      </c>
      <c r="X2" s="76"/>
      <c r="Y2" s="77"/>
      <c r="Z2" s="73"/>
      <c r="AA2" s="74"/>
      <c r="AB2" s="75" t="s">
        <v>119</v>
      </c>
      <c r="AC2" s="76"/>
      <c r="AD2" s="74"/>
      <c r="AE2" s="75" t="s">
        <v>120</v>
      </c>
      <c r="AF2" s="76"/>
      <c r="AG2" s="77"/>
    </row>
    <row r="3" spans="2:46" s="31" customFormat="1" ht="33.6" customHeight="1" thickBot="1" x14ac:dyDescent="0.45">
      <c r="B3" s="33" t="s">
        <v>10</v>
      </c>
      <c r="C3" s="33" t="s">
        <v>11</v>
      </c>
      <c r="D3" s="33" t="s">
        <v>12</v>
      </c>
      <c r="E3" s="33" t="s">
        <v>13</v>
      </c>
      <c r="F3" s="33" t="s">
        <v>11</v>
      </c>
      <c r="G3" s="33" t="s">
        <v>12</v>
      </c>
      <c r="H3" s="33" t="s">
        <v>13</v>
      </c>
      <c r="I3" s="34" t="s">
        <v>7</v>
      </c>
      <c r="J3" s="35" t="s">
        <v>10</v>
      </c>
      <c r="K3" s="108" t="s">
        <v>11</v>
      </c>
      <c r="L3" s="33" t="s">
        <v>12</v>
      </c>
      <c r="M3" s="33" t="s">
        <v>13</v>
      </c>
      <c r="N3" s="109" t="s">
        <v>11</v>
      </c>
      <c r="O3" s="33" t="s">
        <v>12</v>
      </c>
      <c r="P3" s="33" t="s">
        <v>13</v>
      </c>
      <c r="Q3" s="34" t="s">
        <v>7</v>
      </c>
      <c r="R3" s="35" t="s">
        <v>10</v>
      </c>
      <c r="S3" s="108" t="s">
        <v>11</v>
      </c>
      <c r="T3" s="33" t="s">
        <v>12</v>
      </c>
      <c r="U3" s="33" t="s">
        <v>13</v>
      </c>
      <c r="V3" s="109" t="s">
        <v>11</v>
      </c>
      <c r="W3" s="33" t="s">
        <v>12</v>
      </c>
      <c r="X3" s="33" t="s">
        <v>13</v>
      </c>
      <c r="Y3" s="33" t="s">
        <v>7</v>
      </c>
      <c r="Z3" s="35" t="s">
        <v>10</v>
      </c>
      <c r="AA3" s="36" t="s">
        <v>11</v>
      </c>
      <c r="AB3" s="33" t="s">
        <v>12</v>
      </c>
      <c r="AC3" s="33" t="s">
        <v>13</v>
      </c>
      <c r="AD3" s="33" t="s">
        <v>11</v>
      </c>
      <c r="AE3" s="33" t="s">
        <v>12</v>
      </c>
      <c r="AF3" s="33" t="s">
        <v>13</v>
      </c>
      <c r="AG3" s="33" t="s">
        <v>7</v>
      </c>
      <c r="AI3" s="37" t="s">
        <v>132</v>
      </c>
      <c r="AM3" s="37" t="s">
        <v>133</v>
      </c>
      <c r="AQ3" s="37" t="s">
        <v>134</v>
      </c>
    </row>
    <row r="4" spans="2:46" s="39" customFormat="1" ht="21" customHeight="1" thickTop="1" x14ac:dyDescent="0.4">
      <c r="B4" s="41" t="s">
        <v>14</v>
      </c>
      <c r="C4" s="42">
        <f>年齢別人口表!B3</f>
        <v>62</v>
      </c>
      <c r="D4" s="81">
        <f>年齢別人口表!C3</f>
        <v>65</v>
      </c>
      <c r="E4" s="44">
        <f>SUM(C4:D4)</f>
        <v>127</v>
      </c>
      <c r="F4" s="42">
        <f>年齢別人口表!E3</f>
        <v>3</v>
      </c>
      <c r="G4" s="81">
        <f>年齢別人口表!F3</f>
        <v>4</v>
      </c>
      <c r="H4" s="44">
        <f>SUM(F4:G4)</f>
        <v>7</v>
      </c>
      <c r="I4" s="45">
        <f>E4+H4</f>
        <v>134</v>
      </c>
      <c r="J4" s="46" t="s">
        <v>15</v>
      </c>
      <c r="K4" s="47">
        <f>年齢別人口表!B38</f>
        <v>120</v>
      </c>
      <c r="L4" s="51">
        <f>年齢別人口表!C38</f>
        <v>103</v>
      </c>
      <c r="M4" s="44">
        <f>SUM(K4:L4)</f>
        <v>223</v>
      </c>
      <c r="N4" s="47">
        <f>年齢別人口表!E38</f>
        <v>11</v>
      </c>
      <c r="O4" s="51">
        <f>年齢別人口表!F38</f>
        <v>9</v>
      </c>
      <c r="P4" s="44">
        <f>SUM(N4:O4)</f>
        <v>20</v>
      </c>
      <c r="Q4" s="49">
        <f>M4+P4</f>
        <v>243</v>
      </c>
      <c r="R4" s="50" t="s">
        <v>16</v>
      </c>
      <c r="S4" s="48">
        <f>年齢別人口表!B73</f>
        <v>157</v>
      </c>
      <c r="T4" s="51">
        <f>年齢別人口表!C73</f>
        <v>174</v>
      </c>
      <c r="U4" s="44">
        <f>SUM(S4:T4)</f>
        <v>331</v>
      </c>
      <c r="V4" s="47">
        <f>年齢別人口表!E73</f>
        <v>2</v>
      </c>
      <c r="W4" s="51">
        <f>年齢別人口表!F73</f>
        <v>0</v>
      </c>
      <c r="X4" s="44">
        <f>SUM(V4:W4)</f>
        <v>2</v>
      </c>
      <c r="Y4" s="49">
        <f>U4+X4</f>
        <v>333</v>
      </c>
      <c r="Z4" s="50">
        <v>105</v>
      </c>
      <c r="AA4" s="48">
        <f>年齢別人口表!B108</f>
        <v>0</v>
      </c>
      <c r="AB4" s="81">
        <f>年齢別人口表!C108</f>
        <v>1</v>
      </c>
      <c r="AC4" s="51">
        <f>SUM(AA4:AB4)</f>
        <v>1</v>
      </c>
      <c r="AD4" s="47">
        <f>'５歳階級別集計表'!E108</f>
        <v>0</v>
      </c>
      <c r="AE4" s="81">
        <f>'５歳階級別集計表'!F108</f>
        <v>0</v>
      </c>
      <c r="AF4" s="44">
        <f>SUM(AD4:AE4)</f>
        <v>0</v>
      </c>
      <c r="AG4" s="52">
        <f>AC4+AF4</f>
        <v>1</v>
      </c>
      <c r="AI4" s="39">
        <f>B4*C4+B4*F4</f>
        <v>0</v>
      </c>
      <c r="AJ4" s="39">
        <f>J4*K4+J4*N4</f>
        <v>4585</v>
      </c>
      <c r="AK4" s="39">
        <f>R4*S4+R4*V4</f>
        <v>11130</v>
      </c>
      <c r="AL4" s="39">
        <f>Z4*AA4+Z4*AD4</f>
        <v>0</v>
      </c>
      <c r="AM4" s="39">
        <f>B4*D4+B4*G4</f>
        <v>0</v>
      </c>
      <c r="AN4" s="39">
        <f>J4*L4+J4*O4</f>
        <v>3920</v>
      </c>
      <c r="AO4" s="39">
        <f>R4*T4+R4*W4</f>
        <v>12180</v>
      </c>
      <c r="AP4" s="39">
        <f>Z4*AB4+Z4*AE4</f>
        <v>105</v>
      </c>
      <c r="AQ4" s="39">
        <f>B4*I4</f>
        <v>0</v>
      </c>
      <c r="AR4" s="39">
        <f>J4*Q4</f>
        <v>8505</v>
      </c>
      <c r="AS4" s="39">
        <f>R4*Y4</f>
        <v>23310</v>
      </c>
      <c r="AT4" s="39">
        <f>Z4*AG4</f>
        <v>105</v>
      </c>
    </row>
    <row r="5" spans="2:46" s="39" customFormat="1" ht="21" customHeight="1" x14ac:dyDescent="0.4">
      <c r="B5" s="41" t="s">
        <v>17</v>
      </c>
      <c r="C5" s="42">
        <f>年齢別人口表!B4</f>
        <v>63</v>
      </c>
      <c r="D5" s="44">
        <f>年齢別人口表!C4</f>
        <v>41</v>
      </c>
      <c r="E5" s="44">
        <f t="shared" ref="E5:E45" si="0">SUM(C5:D5)</f>
        <v>104</v>
      </c>
      <c r="F5" s="42">
        <f>年齢別人口表!E4</f>
        <v>0</v>
      </c>
      <c r="G5" s="44">
        <f>年齢別人口表!F4</f>
        <v>1</v>
      </c>
      <c r="H5" s="44">
        <f t="shared" ref="H5:H45" si="1">SUM(F5:G5)</f>
        <v>1</v>
      </c>
      <c r="I5" s="45">
        <f t="shared" ref="I5:I45" si="2">E5+H5</f>
        <v>105</v>
      </c>
      <c r="J5" s="53" t="s">
        <v>18</v>
      </c>
      <c r="K5" s="42">
        <f>年齢別人口表!B39</f>
        <v>131</v>
      </c>
      <c r="L5" s="44">
        <f>年齢別人口表!C39</f>
        <v>96</v>
      </c>
      <c r="M5" s="44">
        <f t="shared" ref="M5:M45" si="3">SUM(K5:L5)</f>
        <v>227</v>
      </c>
      <c r="N5" s="42">
        <f>年齢別人口表!E39</f>
        <v>12</v>
      </c>
      <c r="O5" s="44">
        <f>年齢別人口表!F39</f>
        <v>7</v>
      </c>
      <c r="P5" s="44">
        <f t="shared" ref="P5:P45" si="4">SUM(N5:O5)</f>
        <v>19</v>
      </c>
      <c r="Q5" s="45">
        <f t="shared" ref="Q5:Q45" si="5">M5+P5</f>
        <v>246</v>
      </c>
      <c r="R5" s="54" t="s">
        <v>19</v>
      </c>
      <c r="S5" s="43">
        <f>年齢別人口表!B74</f>
        <v>182</v>
      </c>
      <c r="T5" s="44">
        <f>年齢別人口表!C74</f>
        <v>177</v>
      </c>
      <c r="U5" s="44">
        <f t="shared" ref="U5:U45" si="6">SUM(S5:T5)</f>
        <v>359</v>
      </c>
      <c r="V5" s="42">
        <f>年齢別人口表!E74</f>
        <v>0</v>
      </c>
      <c r="W5" s="44">
        <f>年齢別人口表!F74</f>
        <v>4</v>
      </c>
      <c r="X5" s="44">
        <f t="shared" ref="X5:X45" si="7">SUM(V5:W5)</f>
        <v>4</v>
      </c>
      <c r="Y5" s="45">
        <f t="shared" ref="Y5:Y45" si="8">U5+X5</f>
        <v>363</v>
      </c>
      <c r="Z5" s="54">
        <v>106</v>
      </c>
      <c r="AA5" s="43">
        <f>年齢別人口表!B109</f>
        <v>0</v>
      </c>
      <c r="AB5" s="44">
        <f>年齢別人口表!C109</f>
        <v>0</v>
      </c>
      <c r="AC5" s="44">
        <f t="shared" ref="AC5:AC21" si="9">SUM(AA5:AB5)</f>
        <v>0</v>
      </c>
      <c r="AD5" s="42">
        <f>'５歳階級別集計表'!E109</f>
        <v>0</v>
      </c>
      <c r="AE5" s="44">
        <f>'５歳階級別集計表'!F109</f>
        <v>0</v>
      </c>
      <c r="AF5" s="44">
        <f t="shared" ref="AF5:AF21" si="10">SUM(AD5:AE5)</f>
        <v>0</v>
      </c>
      <c r="AG5" s="55">
        <f t="shared" ref="AG5:AG22" si="11">AC5+AF5</f>
        <v>0</v>
      </c>
      <c r="AI5" s="39">
        <f t="shared" ref="AI5:AI44" si="12">B5*C5+B5*F5</f>
        <v>63</v>
      </c>
      <c r="AJ5" s="39">
        <f t="shared" ref="AJ5:AJ44" si="13">J5*K5+J5*N5</f>
        <v>5148</v>
      </c>
      <c r="AK5" s="39">
        <f t="shared" ref="AK5:AK44" si="14">R5*S5+R5*V5</f>
        <v>12922</v>
      </c>
      <c r="AL5" s="39">
        <f t="shared" ref="AL5:AL20" si="15">Z5*AA5+Z5*AD5</f>
        <v>0</v>
      </c>
      <c r="AM5" s="39">
        <f t="shared" ref="AM5:AM44" si="16">B5*D5+B5*G5</f>
        <v>42</v>
      </c>
      <c r="AN5" s="39">
        <f t="shared" ref="AN5:AN44" si="17">J5*L5+J5*O5</f>
        <v>3708</v>
      </c>
      <c r="AO5" s="39">
        <f t="shared" ref="AO5:AO44" si="18">R5*T5+R5*W5</f>
        <v>12851</v>
      </c>
      <c r="AP5" s="39">
        <f t="shared" ref="AP5:AP20" si="19">Z5*AB5+Z5*AE5</f>
        <v>0</v>
      </c>
      <c r="AQ5" s="39">
        <f t="shared" ref="AQ5:AQ44" si="20">B5*I5</f>
        <v>105</v>
      </c>
      <c r="AR5" s="39">
        <f t="shared" ref="AR5:AR44" si="21">J5*Q5</f>
        <v>8856</v>
      </c>
      <c r="AS5" s="39">
        <f t="shared" ref="AS5:AS44" si="22">R5*Y5</f>
        <v>25773</v>
      </c>
      <c r="AT5" s="39">
        <f t="shared" ref="AT5:AT20" si="23">Z5*AG5</f>
        <v>0</v>
      </c>
    </row>
    <row r="6" spans="2:46" s="39" customFormat="1" ht="21" customHeight="1" x14ac:dyDescent="0.4">
      <c r="B6" s="41" t="s">
        <v>20</v>
      </c>
      <c r="C6" s="42">
        <f>年齢別人口表!B5</f>
        <v>59</v>
      </c>
      <c r="D6" s="44">
        <f>年齢別人口表!C5</f>
        <v>53</v>
      </c>
      <c r="E6" s="44">
        <f t="shared" si="0"/>
        <v>112</v>
      </c>
      <c r="F6" s="42">
        <f>年齢別人口表!E5</f>
        <v>3</v>
      </c>
      <c r="G6" s="44">
        <f>年齢別人口表!F5</f>
        <v>4</v>
      </c>
      <c r="H6" s="44">
        <f t="shared" si="1"/>
        <v>7</v>
      </c>
      <c r="I6" s="45">
        <f t="shared" si="2"/>
        <v>119</v>
      </c>
      <c r="J6" s="53" t="s">
        <v>21</v>
      </c>
      <c r="K6" s="42">
        <f>年齢別人口表!B40</f>
        <v>129</v>
      </c>
      <c r="L6" s="44">
        <f>年齢別人口表!C40</f>
        <v>118</v>
      </c>
      <c r="M6" s="44">
        <f t="shared" si="3"/>
        <v>247</v>
      </c>
      <c r="N6" s="42">
        <f>年齢別人口表!E40</f>
        <v>16</v>
      </c>
      <c r="O6" s="44">
        <f>年齢別人口表!F40</f>
        <v>4</v>
      </c>
      <c r="P6" s="44">
        <f t="shared" si="4"/>
        <v>20</v>
      </c>
      <c r="Q6" s="45">
        <f t="shared" si="5"/>
        <v>267</v>
      </c>
      <c r="R6" s="54" t="s">
        <v>22</v>
      </c>
      <c r="S6" s="43">
        <f>年齢別人口表!B75</f>
        <v>171</v>
      </c>
      <c r="T6" s="44">
        <f>年齢別人口表!C75</f>
        <v>186</v>
      </c>
      <c r="U6" s="44">
        <f t="shared" si="6"/>
        <v>357</v>
      </c>
      <c r="V6" s="42">
        <f>年齢別人口表!E75</f>
        <v>0</v>
      </c>
      <c r="W6" s="44">
        <f>年齢別人口表!F75</f>
        <v>0</v>
      </c>
      <c r="X6" s="44">
        <f t="shared" si="7"/>
        <v>0</v>
      </c>
      <c r="Y6" s="45">
        <f t="shared" si="8"/>
        <v>357</v>
      </c>
      <c r="Z6" s="54">
        <v>107</v>
      </c>
      <c r="AA6" s="43">
        <f>年齢別人口表!B110</f>
        <v>0</v>
      </c>
      <c r="AB6" s="44">
        <f>年齢別人口表!C110</f>
        <v>0</v>
      </c>
      <c r="AC6" s="44">
        <f t="shared" si="9"/>
        <v>0</v>
      </c>
      <c r="AD6" s="42">
        <f>'５歳階級別集計表'!E110</f>
        <v>0</v>
      </c>
      <c r="AE6" s="44">
        <f>'５歳階級別集計表'!F110</f>
        <v>0</v>
      </c>
      <c r="AF6" s="44">
        <f t="shared" si="10"/>
        <v>0</v>
      </c>
      <c r="AG6" s="55">
        <f t="shared" si="11"/>
        <v>0</v>
      </c>
      <c r="AI6" s="39">
        <f t="shared" si="12"/>
        <v>124</v>
      </c>
      <c r="AJ6" s="39">
        <f t="shared" si="13"/>
        <v>5365</v>
      </c>
      <c r="AK6" s="39">
        <f t="shared" si="14"/>
        <v>12312</v>
      </c>
      <c r="AL6" s="39">
        <f t="shared" si="15"/>
        <v>0</v>
      </c>
      <c r="AM6" s="39">
        <f t="shared" si="16"/>
        <v>114</v>
      </c>
      <c r="AN6" s="39">
        <f t="shared" si="17"/>
        <v>4514</v>
      </c>
      <c r="AO6" s="39">
        <f t="shared" si="18"/>
        <v>13392</v>
      </c>
      <c r="AP6" s="39">
        <f t="shared" si="19"/>
        <v>0</v>
      </c>
      <c r="AQ6" s="39">
        <f t="shared" si="20"/>
        <v>238</v>
      </c>
      <c r="AR6" s="39">
        <f t="shared" si="21"/>
        <v>9879</v>
      </c>
      <c r="AS6" s="39">
        <f t="shared" si="22"/>
        <v>25704</v>
      </c>
      <c r="AT6" s="39">
        <f t="shared" si="23"/>
        <v>0</v>
      </c>
    </row>
    <row r="7" spans="2:46" s="39" customFormat="1" ht="21" customHeight="1" x14ac:dyDescent="0.4">
      <c r="B7" s="41" t="s">
        <v>23</v>
      </c>
      <c r="C7" s="42">
        <f>年齢別人口表!B6</f>
        <v>66</v>
      </c>
      <c r="D7" s="44">
        <f>年齢別人口表!C6</f>
        <v>56</v>
      </c>
      <c r="E7" s="44">
        <f t="shared" si="0"/>
        <v>122</v>
      </c>
      <c r="F7" s="42">
        <f>年齢別人口表!E6</f>
        <v>1</v>
      </c>
      <c r="G7" s="44">
        <f>年齢別人口表!F6</f>
        <v>2</v>
      </c>
      <c r="H7" s="44">
        <f t="shared" si="1"/>
        <v>3</v>
      </c>
      <c r="I7" s="45">
        <f t="shared" si="2"/>
        <v>125</v>
      </c>
      <c r="J7" s="53" t="s">
        <v>24</v>
      </c>
      <c r="K7" s="42">
        <f>年齢別人口表!B41</f>
        <v>130</v>
      </c>
      <c r="L7" s="44">
        <f>年齢別人口表!C41</f>
        <v>106</v>
      </c>
      <c r="M7" s="44">
        <f t="shared" si="3"/>
        <v>236</v>
      </c>
      <c r="N7" s="42">
        <f>年齢別人口表!E41</f>
        <v>9</v>
      </c>
      <c r="O7" s="44">
        <f>年齢別人口表!F41</f>
        <v>5</v>
      </c>
      <c r="P7" s="44">
        <f t="shared" si="4"/>
        <v>14</v>
      </c>
      <c r="Q7" s="45">
        <f t="shared" si="5"/>
        <v>250</v>
      </c>
      <c r="R7" s="54" t="s">
        <v>25</v>
      </c>
      <c r="S7" s="43">
        <f>年齢別人口表!B76</f>
        <v>180</v>
      </c>
      <c r="T7" s="44">
        <f>年齢別人口表!C76</f>
        <v>181</v>
      </c>
      <c r="U7" s="44">
        <f t="shared" si="6"/>
        <v>361</v>
      </c>
      <c r="V7" s="42">
        <f>年齢別人口表!E76</f>
        <v>0</v>
      </c>
      <c r="W7" s="44">
        <f>年齢別人口表!F76</f>
        <v>1</v>
      </c>
      <c r="X7" s="44">
        <f t="shared" si="7"/>
        <v>1</v>
      </c>
      <c r="Y7" s="45">
        <f t="shared" si="8"/>
        <v>362</v>
      </c>
      <c r="Z7" s="54">
        <v>108</v>
      </c>
      <c r="AA7" s="43">
        <f>年齢別人口表!B111</f>
        <v>0</v>
      </c>
      <c r="AB7" s="44">
        <f>年齢別人口表!C111</f>
        <v>0</v>
      </c>
      <c r="AC7" s="44">
        <f t="shared" si="9"/>
        <v>0</v>
      </c>
      <c r="AD7" s="42">
        <f>'５歳階級別集計表'!E111</f>
        <v>0</v>
      </c>
      <c r="AE7" s="44">
        <f>'５歳階級別集計表'!F111</f>
        <v>0</v>
      </c>
      <c r="AF7" s="44">
        <f t="shared" si="10"/>
        <v>0</v>
      </c>
      <c r="AG7" s="55">
        <f t="shared" si="11"/>
        <v>0</v>
      </c>
      <c r="AI7" s="39">
        <f t="shared" si="12"/>
        <v>201</v>
      </c>
      <c r="AJ7" s="39">
        <f t="shared" si="13"/>
        <v>5282</v>
      </c>
      <c r="AK7" s="39">
        <f t="shared" si="14"/>
        <v>13140</v>
      </c>
      <c r="AL7" s="39">
        <f t="shared" si="15"/>
        <v>0</v>
      </c>
      <c r="AM7" s="39">
        <f t="shared" si="16"/>
        <v>174</v>
      </c>
      <c r="AN7" s="39">
        <f t="shared" si="17"/>
        <v>4218</v>
      </c>
      <c r="AO7" s="39">
        <f t="shared" si="18"/>
        <v>13286</v>
      </c>
      <c r="AP7" s="39">
        <f t="shared" si="19"/>
        <v>0</v>
      </c>
      <c r="AQ7" s="39">
        <f t="shared" si="20"/>
        <v>375</v>
      </c>
      <c r="AR7" s="39">
        <f t="shared" si="21"/>
        <v>9500</v>
      </c>
      <c r="AS7" s="39">
        <f t="shared" si="22"/>
        <v>26426</v>
      </c>
      <c r="AT7" s="39">
        <f t="shared" si="23"/>
        <v>0</v>
      </c>
    </row>
    <row r="8" spans="2:46" s="39" customFormat="1" ht="21" customHeight="1" x14ac:dyDescent="0.4">
      <c r="B8" s="41" t="s">
        <v>26</v>
      </c>
      <c r="C8" s="42">
        <f>年齢別人口表!B7</f>
        <v>81</v>
      </c>
      <c r="D8" s="44">
        <f>年齢別人口表!C7</f>
        <v>65</v>
      </c>
      <c r="E8" s="44">
        <f t="shared" si="0"/>
        <v>146</v>
      </c>
      <c r="F8" s="42">
        <f>年齢別人口表!E7</f>
        <v>3</v>
      </c>
      <c r="G8" s="44">
        <f>年齢別人口表!F7</f>
        <v>2</v>
      </c>
      <c r="H8" s="44">
        <f t="shared" si="1"/>
        <v>5</v>
      </c>
      <c r="I8" s="45">
        <f t="shared" si="2"/>
        <v>151</v>
      </c>
      <c r="J8" s="53" t="s">
        <v>27</v>
      </c>
      <c r="K8" s="42">
        <f>年齢別人口表!B42</f>
        <v>118</v>
      </c>
      <c r="L8" s="44">
        <f>年齢別人口表!C42</f>
        <v>102</v>
      </c>
      <c r="M8" s="44">
        <f t="shared" si="3"/>
        <v>220</v>
      </c>
      <c r="N8" s="42">
        <f>年齢別人口表!E42</f>
        <v>10</v>
      </c>
      <c r="O8" s="44">
        <f>年齢別人口表!F42</f>
        <v>5</v>
      </c>
      <c r="P8" s="44">
        <f t="shared" si="4"/>
        <v>15</v>
      </c>
      <c r="Q8" s="45">
        <f t="shared" si="5"/>
        <v>235</v>
      </c>
      <c r="R8" s="54" t="s">
        <v>28</v>
      </c>
      <c r="S8" s="43">
        <f>年齢別人口表!B77</f>
        <v>188</v>
      </c>
      <c r="T8" s="44">
        <f>年齢別人口表!C77</f>
        <v>204</v>
      </c>
      <c r="U8" s="44">
        <f t="shared" si="6"/>
        <v>392</v>
      </c>
      <c r="V8" s="42">
        <f>年齢別人口表!E77</f>
        <v>0</v>
      </c>
      <c r="W8" s="44">
        <f>年齢別人口表!F77</f>
        <v>0</v>
      </c>
      <c r="X8" s="44">
        <f t="shared" si="7"/>
        <v>0</v>
      </c>
      <c r="Y8" s="45">
        <f t="shared" si="8"/>
        <v>392</v>
      </c>
      <c r="Z8" s="54">
        <v>109</v>
      </c>
      <c r="AA8" s="43">
        <f>年齢別人口表!B112</f>
        <v>0</v>
      </c>
      <c r="AB8" s="44">
        <f>年齢別人口表!C112</f>
        <v>0</v>
      </c>
      <c r="AC8" s="44">
        <f t="shared" si="9"/>
        <v>0</v>
      </c>
      <c r="AD8" s="42">
        <f>'５歳階級別集計表'!E112</f>
        <v>0</v>
      </c>
      <c r="AE8" s="44">
        <f>'５歳階級別集計表'!F112</f>
        <v>0</v>
      </c>
      <c r="AF8" s="44">
        <f t="shared" si="10"/>
        <v>0</v>
      </c>
      <c r="AG8" s="55">
        <f t="shared" si="11"/>
        <v>0</v>
      </c>
      <c r="AI8" s="39">
        <f t="shared" si="12"/>
        <v>336</v>
      </c>
      <c r="AJ8" s="39">
        <f t="shared" si="13"/>
        <v>4992</v>
      </c>
      <c r="AK8" s="39">
        <f t="shared" si="14"/>
        <v>13912</v>
      </c>
      <c r="AL8" s="39">
        <f t="shared" si="15"/>
        <v>0</v>
      </c>
      <c r="AM8" s="39">
        <f t="shared" si="16"/>
        <v>268</v>
      </c>
      <c r="AN8" s="39">
        <f t="shared" si="17"/>
        <v>4173</v>
      </c>
      <c r="AO8" s="39">
        <f t="shared" si="18"/>
        <v>15096</v>
      </c>
      <c r="AP8" s="39">
        <f t="shared" si="19"/>
        <v>0</v>
      </c>
      <c r="AQ8" s="39">
        <f t="shared" si="20"/>
        <v>604</v>
      </c>
      <c r="AR8" s="39">
        <f t="shared" si="21"/>
        <v>9165</v>
      </c>
      <c r="AS8" s="39">
        <f t="shared" si="22"/>
        <v>29008</v>
      </c>
      <c r="AT8" s="39">
        <f t="shared" si="23"/>
        <v>0</v>
      </c>
    </row>
    <row r="9" spans="2:46" s="39" customFormat="1" ht="21" customHeight="1" x14ac:dyDescent="0.4">
      <c r="B9" s="56" t="s">
        <v>13</v>
      </c>
      <c r="C9" s="57">
        <f>SUM(C4:C8)</f>
        <v>331</v>
      </c>
      <c r="D9" s="59">
        <f>SUM(D4:D8)</f>
        <v>280</v>
      </c>
      <c r="E9" s="44">
        <f t="shared" si="0"/>
        <v>611</v>
      </c>
      <c r="F9" s="57">
        <f t="shared" ref="F9:G9" si="24">SUM(F4:F8)</f>
        <v>10</v>
      </c>
      <c r="G9" s="59">
        <f t="shared" si="24"/>
        <v>13</v>
      </c>
      <c r="H9" s="59">
        <f t="shared" si="1"/>
        <v>23</v>
      </c>
      <c r="I9" s="60">
        <f t="shared" si="2"/>
        <v>634</v>
      </c>
      <c r="J9" s="61" t="s">
        <v>13</v>
      </c>
      <c r="K9" s="57">
        <f>SUM(K4:K8)</f>
        <v>628</v>
      </c>
      <c r="L9" s="59">
        <f>SUM(L4:L8)</f>
        <v>525</v>
      </c>
      <c r="M9" s="59">
        <f t="shared" si="3"/>
        <v>1153</v>
      </c>
      <c r="N9" s="57">
        <f t="shared" ref="N9" si="25">SUM(N4:N8)</f>
        <v>58</v>
      </c>
      <c r="O9" s="59">
        <f t="shared" ref="O9" si="26">SUM(O4:O8)</f>
        <v>30</v>
      </c>
      <c r="P9" s="59">
        <f t="shared" si="4"/>
        <v>88</v>
      </c>
      <c r="Q9" s="60">
        <f t="shared" si="5"/>
        <v>1241</v>
      </c>
      <c r="R9" s="62" t="s">
        <v>13</v>
      </c>
      <c r="S9" s="58">
        <f>SUM(S4:S8)</f>
        <v>878</v>
      </c>
      <c r="T9" s="59">
        <f>SUM(T4:T8)</f>
        <v>922</v>
      </c>
      <c r="U9" s="59">
        <f t="shared" si="6"/>
        <v>1800</v>
      </c>
      <c r="V9" s="57">
        <f t="shared" ref="V9" si="27">SUM(V4:V8)</f>
        <v>2</v>
      </c>
      <c r="W9" s="59">
        <f t="shared" ref="W9" si="28">SUM(W4:W8)</f>
        <v>5</v>
      </c>
      <c r="X9" s="59">
        <f t="shared" si="7"/>
        <v>7</v>
      </c>
      <c r="Y9" s="60">
        <f t="shared" si="8"/>
        <v>1807</v>
      </c>
      <c r="Z9" s="62" t="s">
        <v>13</v>
      </c>
      <c r="AA9" s="58">
        <f>SUM(AA4:AA8)</f>
        <v>0</v>
      </c>
      <c r="AB9" s="59">
        <f>SUM(AB4:AB8)</f>
        <v>1</v>
      </c>
      <c r="AC9" s="59">
        <f t="shared" si="9"/>
        <v>1</v>
      </c>
      <c r="AD9" s="57">
        <f t="shared" ref="AD9" si="29">SUM(AD4:AD8)</f>
        <v>0</v>
      </c>
      <c r="AE9" s="59">
        <f t="shared" ref="AE9" si="30">SUM(AE4:AE8)</f>
        <v>0</v>
      </c>
      <c r="AF9" s="59">
        <f t="shared" si="10"/>
        <v>0</v>
      </c>
      <c r="AG9" s="63">
        <f t="shared" si="11"/>
        <v>1</v>
      </c>
    </row>
    <row r="10" spans="2:46" s="39" customFormat="1" ht="21" customHeight="1" x14ac:dyDescent="0.4">
      <c r="B10" s="64" t="s">
        <v>29</v>
      </c>
      <c r="C10" s="47">
        <f>年齢別人口表!B8</f>
        <v>72</v>
      </c>
      <c r="D10" s="51">
        <f>年齢別人口表!C8</f>
        <v>66</v>
      </c>
      <c r="E10" s="51">
        <f t="shared" si="0"/>
        <v>138</v>
      </c>
      <c r="F10" s="47">
        <f>年齢別人口表!E8</f>
        <v>2</v>
      </c>
      <c r="G10" s="51">
        <f>年齢別人口表!F8</f>
        <v>5</v>
      </c>
      <c r="H10" s="44">
        <f t="shared" si="1"/>
        <v>7</v>
      </c>
      <c r="I10" s="49">
        <f t="shared" si="2"/>
        <v>145</v>
      </c>
      <c r="J10" s="54" t="s">
        <v>30</v>
      </c>
      <c r="K10" s="43">
        <f>年齢別人口表!B43</f>
        <v>145</v>
      </c>
      <c r="L10" s="44">
        <f>年齢別人口表!C43</f>
        <v>133</v>
      </c>
      <c r="M10" s="44">
        <f t="shared" si="3"/>
        <v>278</v>
      </c>
      <c r="N10" s="42">
        <f>年齢別人口表!E43</f>
        <v>9</v>
      </c>
      <c r="O10" s="44">
        <f>年齢別人口表!F43</f>
        <v>7</v>
      </c>
      <c r="P10" s="44">
        <f t="shared" si="4"/>
        <v>16</v>
      </c>
      <c r="Q10" s="45">
        <f t="shared" si="5"/>
        <v>294</v>
      </c>
      <c r="R10" s="50" t="s">
        <v>31</v>
      </c>
      <c r="S10" s="48">
        <f>年齢別人口表!B78</f>
        <v>214</v>
      </c>
      <c r="T10" s="51">
        <f>年齢別人口表!C78</f>
        <v>231</v>
      </c>
      <c r="U10" s="44">
        <f t="shared" si="6"/>
        <v>445</v>
      </c>
      <c r="V10" s="47">
        <f>年齢別人口表!E78</f>
        <v>1</v>
      </c>
      <c r="W10" s="51">
        <f>年齢別人口表!F78</f>
        <v>1</v>
      </c>
      <c r="X10" s="44">
        <f t="shared" si="7"/>
        <v>2</v>
      </c>
      <c r="Y10" s="49">
        <f t="shared" si="8"/>
        <v>447</v>
      </c>
      <c r="Z10" s="50">
        <v>110</v>
      </c>
      <c r="AA10" s="48">
        <f>年齢別人口表!B113</f>
        <v>0</v>
      </c>
      <c r="AB10" s="51">
        <f>年齢別人口表!C113</f>
        <v>0</v>
      </c>
      <c r="AC10" s="51">
        <f t="shared" si="9"/>
        <v>0</v>
      </c>
      <c r="AD10" s="47">
        <f>'５歳階級別集計表'!E113</f>
        <v>0</v>
      </c>
      <c r="AE10" s="51">
        <f>'５歳階級別集計表'!F113</f>
        <v>0</v>
      </c>
      <c r="AF10" s="44">
        <f t="shared" si="10"/>
        <v>0</v>
      </c>
      <c r="AG10" s="52">
        <f t="shared" si="11"/>
        <v>0</v>
      </c>
      <c r="AI10" s="39">
        <f t="shared" si="12"/>
        <v>370</v>
      </c>
      <c r="AJ10" s="39">
        <f t="shared" si="13"/>
        <v>6160</v>
      </c>
      <c r="AK10" s="39">
        <f t="shared" si="14"/>
        <v>16125</v>
      </c>
      <c r="AL10" s="39">
        <f t="shared" si="15"/>
        <v>0</v>
      </c>
      <c r="AM10" s="39">
        <f t="shared" si="16"/>
        <v>355</v>
      </c>
      <c r="AN10" s="39">
        <f t="shared" si="17"/>
        <v>5600</v>
      </c>
      <c r="AO10" s="39">
        <f t="shared" si="18"/>
        <v>17400</v>
      </c>
      <c r="AP10" s="39">
        <f t="shared" si="19"/>
        <v>0</v>
      </c>
      <c r="AQ10" s="39">
        <f t="shared" si="20"/>
        <v>725</v>
      </c>
      <c r="AR10" s="39">
        <f t="shared" si="21"/>
        <v>11760</v>
      </c>
      <c r="AS10" s="39">
        <f t="shared" si="22"/>
        <v>33525</v>
      </c>
      <c r="AT10" s="39">
        <f t="shared" si="23"/>
        <v>0</v>
      </c>
    </row>
    <row r="11" spans="2:46" s="39" customFormat="1" ht="21" customHeight="1" x14ac:dyDescent="0.4">
      <c r="B11" s="41" t="s">
        <v>32</v>
      </c>
      <c r="C11" s="42">
        <f>年齢別人口表!B9</f>
        <v>74</v>
      </c>
      <c r="D11" s="44">
        <f>年齢別人口表!C9</f>
        <v>74</v>
      </c>
      <c r="E11" s="44">
        <f t="shared" si="0"/>
        <v>148</v>
      </c>
      <c r="F11" s="42">
        <f>年齢別人口表!E9</f>
        <v>2</v>
      </c>
      <c r="G11" s="44">
        <f>年齢別人口表!F9</f>
        <v>3</v>
      </c>
      <c r="H11" s="44">
        <f t="shared" si="1"/>
        <v>5</v>
      </c>
      <c r="I11" s="45">
        <f t="shared" si="2"/>
        <v>153</v>
      </c>
      <c r="J11" s="54" t="s">
        <v>33</v>
      </c>
      <c r="K11" s="43">
        <f>年齢別人口表!B44</f>
        <v>135</v>
      </c>
      <c r="L11" s="44">
        <f>年齢別人口表!C44</f>
        <v>123</v>
      </c>
      <c r="M11" s="44">
        <f t="shared" si="3"/>
        <v>258</v>
      </c>
      <c r="N11" s="42">
        <f>年齢別人口表!E44</f>
        <v>6</v>
      </c>
      <c r="O11" s="44">
        <f>年齢別人口表!F44</f>
        <v>3</v>
      </c>
      <c r="P11" s="44">
        <f t="shared" si="4"/>
        <v>9</v>
      </c>
      <c r="Q11" s="45">
        <f t="shared" si="5"/>
        <v>267</v>
      </c>
      <c r="R11" s="54" t="s">
        <v>34</v>
      </c>
      <c r="S11" s="43">
        <f>年齢別人口表!B79</f>
        <v>218</v>
      </c>
      <c r="T11" s="44">
        <f>年齢別人口表!C79</f>
        <v>269</v>
      </c>
      <c r="U11" s="44">
        <f t="shared" si="6"/>
        <v>487</v>
      </c>
      <c r="V11" s="42">
        <f>年齢別人口表!E79</f>
        <v>1</v>
      </c>
      <c r="W11" s="44">
        <f>年齢別人口表!F79</f>
        <v>0</v>
      </c>
      <c r="X11" s="44">
        <f t="shared" si="7"/>
        <v>1</v>
      </c>
      <c r="Y11" s="45">
        <f t="shared" si="8"/>
        <v>488</v>
      </c>
      <c r="Z11" s="54">
        <v>111</v>
      </c>
      <c r="AA11" s="43">
        <f>年齢別人口表!B114</f>
        <v>0</v>
      </c>
      <c r="AB11" s="44">
        <f>年齢別人口表!C114</f>
        <v>0</v>
      </c>
      <c r="AC11" s="44">
        <f t="shared" si="9"/>
        <v>0</v>
      </c>
      <c r="AD11" s="42">
        <f>'５歳階級別集計表'!E114</f>
        <v>0</v>
      </c>
      <c r="AE11" s="44">
        <f>'５歳階級別集計表'!F114</f>
        <v>0</v>
      </c>
      <c r="AF11" s="44">
        <f t="shared" si="10"/>
        <v>0</v>
      </c>
      <c r="AG11" s="55">
        <f t="shared" si="11"/>
        <v>0</v>
      </c>
      <c r="AI11" s="39">
        <f t="shared" si="12"/>
        <v>456</v>
      </c>
      <c r="AJ11" s="39">
        <f t="shared" si="13"/>
        <v>5781</v>
      </c>
      <c r="AK11" s="39">
        <f t="shared" si="14"/>
        <v>16644</v>
      </c>
      <c r="AL11" s="39">
        <f t="shared" si="15"/>
        <v>0</v>
      </c>
      <c r="AM11" s="39">
        <f t="shared" si="16"/>
        <v>462</v>
      </c>
      <c r="AN11" s="39">
        <f t="shared" si="17"/>
        <v>5166</v>
      </c>
      <c r="AO11" s="39">
        <f t="shared" si="18"/>
        <v>20444</v>
      </c>
      <c r="AP11" s="39">
        <f t="shared" si="19"/>
        <v>0</v>
      </c>
      <c r="AQ11" s="39">
        <f t="shared" si="20"/>
        <v>918</v>
      </c>
      <c r="AR11" s="39">
        <f t="shared" si="21"/>
        <v>10947</v>
      </c>
      <c r="AS11" s="39">
        <f t="shared" si="22"/>
        <v>37088</v>
      </c>
      <c r="AT11" s="39">
        <f t="shared" si="23"/>
        <v>0</v>
      </c>
    </row>
    <row r="12" spans="2:46" s="39" customFormat="1" ht="21" customHeight="1" x14ac:dyDescent="0.4">
      <c r="B12" s="41" t="s">
        <v>35</v>
      </c>
      <c r="C12" s="42">
        <f>年齢別人口表!B10</f>
        <v>88</v>
      </c>
      <c r="D12" s="44">
        <f>年齢別人口表!C10</f>
        <v>61</v>
      </c>
      <c r="E12" s="44">
        <f t="shared" si="0"/>
        <v>149</v>
      </c>
      <c r="F12" s="42">
        <f>年齢別人口表!E10</f>
        <v>2</v>
      </c>
      <c r="G12" s="44">
        <f>年齢別人口表!F10</f>
        <v>5</v>
      </c>
      <c r="H12" s="44">
        <f t="shared" si="1"/>
        <v>7</v>
      </c>
      <c r="I12" s="45">
        <f t="shared" si="2"/>
        <v>156</v>
      </c>
      <c r="J12" s="54" t="s">
        <v>36</v>
      </c>
      <c r="K12" s="43">
        <f>年齢別人口表!B45</f>
        <v>157</v>
      </c>
      <c r="L12" s="44">
        <f>年齢別人口表!C45</f>
        <v>136</v>
      </c>
      <c r="M12" s="44">
        <f t="shared" si="3"/>
        <v>293</v>
      </c>
      <c r="N12" s="42">
        <f>年齢別人口表!E45</f>
        <v>6</v>
      </c>
      <c r="O12" s="44">
        <f>年齢別人口表!F45</f>
        <v>10</v>
      </c>
      <c r="P12" s="44">
        <f t="shared" si="4"/>
        <v>16</v>
      </c>
      <c r="Q12" s="45">
        <f t="shared" si="5"/>
        <v>309</v>
      </c>
      <c r="R12" s="54" t="s">
        <v>37</v>
      </c>
      <c r="S12" s="43">
        <f>年齢別人口表!B80</f>
        <v>224</v>
      </c>
      <c r="T12" s="44">
        <f>年齢別人口表!C80</f>
        <v>270</v>
      </c>
      <c r="U12" s="44">
        <f t="shared" si="6"/>
        <v>494</v>
      </c>
      <c r="V12" s="42">
        <f>年齢別人口表!E80</f>
        <v>0</v>
      </c>
      <c r="W12" s="44">
        <f>年齢別人口表!F80</f>
        <v>1</v>
      </c>
      <c r="X12" s="44">
        <f t="shared" si="7"/>
        <v>1</v>
      </c>
      <c r="Y12" s="45">
        <f t="shared" si="8"/>
        <v>495</v>
      </c>
      <c r="Z12" s="54">
        <v>112</v>
      </c>
      <c r="AA12" s="43">
        <f>年齢別人口表!B115</f>
        <v>0</v>
      </c>
      <c r="AB12" s="44">
        <f>年齢別人口表!C115</f>
        <v>0</v>
      </c>
      <c r="AC12" s="44">
        <f t="shared" si="9"/>
        <v>0</v>
      </c>
      <c r="AD12" s="42">
        <f>'５歳階級別集計表'!E115</f>
        <v>0</v>
      </c>
      <c r="AE12" s="44">
        <f>'５歳階級別集計表'!F115</f>
        <v>0</v>
      </c>
      <c r="AF12" s="44">
        <f t="shared" si="10"/>
        <v>0</v>
      </c>
      <c r="AG12" s="55">
        <f t="shared" si="11"/>
        <v>0</v>
      </c>
      <c r="AI12" s="39">
        <f t="shared" si="12"/>
        <v>630</v>
      </c>
      <c r="AJ12" s="39">
        <f t="shared" si="13"/>
        <v>6846</v>
      </c>
      <c r="AK12" s="39">
        <f t="shared" si="14"/>
        <v>17248</v>
      </c>
      <c r="AL12" s="39">
        <f t="shared" si="15"/>
        <v>0</v>
      </c>
      <c r="AM12" s="39">
        <f t="shared" si="16"/>
        <v>462</v>
      </c>
      <c r="AN12" s="39">
        <f t="shared" si="17"/>
        <v>6132</v>
      </c>
      <c r="AO12" s="39">
        <f t="shared" si="18"/>
        <v>20867</v>
      </c>
      <c r="AP12" s="39">
        <f t="shared" si="19"/>
        <v>0</v>
      </c>
      <c r="AQ12" s="39">
        <f t="shared" si="20"/>
        <v>1092</v>
      </c>
      <c r="AR12" s="39">
        <f t="shared" si="21"/>
        <v>12978</v>
      </c>
      <c r="AS12" s="39">
        <f t="shared" si="22"/>
        <v>38115</v>
      </c>
      <c r="AT12" s="39">
        <f t="shared" si="23"/>
        <v>0</v>
      </c>
    </row>
    <row r="13" spans="2:46" s="39" customFormat="1" ht="21" customHeight="1" x14ac:dyDescent="0.4">
      <c r="B13" s="41" t="s">
        <v>38</v>
      </c>
      <c r="C13" s="42">
        <f>年齢別人口表!B11</f>
        <v>87</v>
      </c>
      <c r="D13" s="44">
        <f>年齢別人口表!C11</f>
        <v>79</v>
      </c>
      <c r="E13" s="44">
        <f t="shared" si="0"/>
        <v>166</v>
      </c>
      <c r="F13" s="42">
        <f>年齢別人口表!E11</f>
        <v>1</v>
      </c>
      <c r="G13" s="44">
        <f>年齢別人口表!F11</f>
        <v>1</v>
      </c>
      <c r="H13" s="44">
        <f t="shared" si="1"/>
        <v>2</v>
      </c>
      <c r="I13" s="45">
        <f t="shared" si="2"/>
        <v>168</v>
      </c>
      <c r="J13" s="54" t="s">
        <v>39</v>
      </c>
      <c r="K13" s="43">
        <f>年齢別人口表!B46</f>
        <v>159</v>
      </c>
      <c r="L13" s="44">
        <f>年齢別人口表!C46</f>
        <v>121</v>
      </c>
      <c r="M13" s="44">
        <f t="shared" si="3"/>
        <v>280</v>
      </c>
      <c r="N13" s="42">
        <f>年齢別人口表!E46</f>
        <v>4</v>
      </c>
      <c r="O13" s="44">
        <f>年齢別人口表!F46</f>
        <v>7</v>
      </c>
      <c r="P13" s="44">
        <f t="shared" si="4"/>
        <v>11</v>
      </c>
      <c r="Q13" s="45">
        <f t="shared" si="5"/>
        <v>291</v>
      </c>
      <c r="R13" s="54" t="s">
        <v>40</v>
      </c>
      <c r="S13" s="43">
        <f>年齢別人口表!B81</f>
        <v>209</v>
      </c>
      <c r="T13" s="44">
        <f>年齢別人口表!C81</f>
        <v>266</v>
      </c>
      <c r="U13" s="44">
        <f t="shared" si="6"/>
        <v>475</v>
      </c>
      <c r="V13" s="42">
        <f>年齢別人口表!E81</f>
        <v>0</v>
      </c>
      <c r="W13" s="44">
        <f>年齢別人口表!F81</f>
        <v>0</v>
      </c>
      <c r="X13" s="44">
        <f t="shared" si="7"/>
        <v>0</v>
      </c>
      <c r="Y13" s="45">
        <f t="shared" si="8"/>
        <v>475</v>
      </c>
      <c r="Z13" s="54">
        <v>113</v>
      </c>
      <c r="AA13" s="43">
        <f>年齢別人口表!B116</f>
        <v>0</v>
      </c>
      <c r="AB13" s="44">
        <f>年齢別人口表!C116</f>
        <v>0</v>
      </c>
      <c r="AC13" s="44">
        <f t="shared" si="9"/>
        <v>0</v>
      </c>
      <c r="AD13" s="42">
        <f>'５歳階級別集計表'!E116</f>
        <v>0</v>
      </c>
      <c r="AE13" s="44">
        <f>'５歳階級別集計表'!F116</f>
        <v>0</v>
      </c>
      <c r="AF13" s="44">
        <f t="shared" si="10"/>
        <v>0</v>
      </c>
      <c r="AG13" s="55">
        <f t="shared" si="11"/>
        <v>0</v>
      </c>
      <c r="AI13" s="39">
        <f t="shared" si="12"/>
        <v>704</v>
      </c>
      <c r="AJ13" s="39">
        <f t="shared" si="13"/>
        <v>7009</v>
      </c>
      <c r="AK13" s="39">
        <f t="shared" si="14"/>
        <v>16302</v>
      </c>
      <c r="AL13" s="39">
        <f t="shared" si="15"/>
        <v>0</v>
      </c>
      <c r="AM13" s="39">
        <f t="shared" si="16"/>
        <v>640</v>
      </c>
      <c r="AN13" s="39">
        <f t="shared" si="17"/>
        <v>5504</v>
      </c>
      <c r="AO13" s="39">
        <f t="shared" si="18"/>
        <v>20748</v>
      </c>
      <c r="AP13" s="39">
        <f t="shared" si="19"/>
        <v>0</v>
      </c>
      <c r="AQ13" s="39">
        <f t="shared" si="20"/>
        <v>1344</v>
      </c>
      <c r="AR13" s="39">
        <f t="shared" si="21"/>
        <v>12513</v>
      </c>
      <c r="AS13" s="39">
        <f t="shared" si="22"/>
        <v>37050</v>
      </c>
      <c r="AT13" s="39">
        <f t="shared" si="23"/>
        <v>0</v>
      </c>
    </row>
    <row r="14" spans="2:46" s="39" customFormat="1" ht="21" customHeight="1" x14ac:dyDescent="0.4">
      <c r="B14" s="41" t="s">
        <v>41</v>
      </c>
      <c r="C14" s="42">
        <f>年齢別人口表!B12</f>
        <v>99</v>
      </c>
      <c r="D14" s="44">
        <f>年齢別人口表!C12</f>
        <v>86</v>
      </c>
      <c r="E14" s="44">
        <f t="shared" si="0"/>
        <v>185</v>
      </c>
      <c r="F14" s="42">
        <f>年齢別人口表!E12</f>
        <v>5</v>
      </c>
      <c r="G14" s="44">
        <f>年齢別人口表!F12</f>
        <v>2</v>
      </c>
      <c r="H14" s="44">
        <f t="shared" si="1"/>
        <v>7</v>
      </c>
      <c r="I14" s="45">
        <f t="shared" si="2"/>
        <v>192</v>
      </c>
      <c r="J14" s="54" t="s">
        <v>42</v>
      </c>
      <c r="K14" s="43">
        <f>年齢別人口表!B47</f>
        <v>150</v>
      </c>
      <c r="L14" s="44">
        <f>年齢別人口表!C47</f>
        <v>130</v>
      </c>
      <c r="M14" s="44">
        <f t="shared" si="3"/>
        <v>280</v>
      </c>
      <c r="N14" s="42">
        <f>年齢別人口表!E47</f>
        <v>5</v>
      </c>
      <c r="O14" s="44">
        <f>年齢別人口表!F47</f>
        <v>3</v>
      </c>
      <c r="P14" s="44">
        <f t="shared" si="4"/>
        <v>8</v>
      </c>
      <c r="Q14" s="45">
        <f t="shared" si="5"/>
        <v>288</v>
      </c>
      <c r="R14" s="54" t="s">
        <v>43</v>
      </c>
      <c r="S14" s="43">
        <f>年齢別人口表!B82</f>
        <v>189</v>
      </c>
      <c r="T14" s="44">
        <f>年齢別人口表!C82</f>
        <v>240</v>
      </c>
      <c r="U14" s="44">
        <f t="shared" si="6"/>
        <v>429</v>
      </c>
      <c r="V14" s="42">
        <f>年齢別人口表!E82</f>
        <v>0</v>
      </c>
      <c r="W14" s="44">
        <f>年齢別人口表!F82</f>
        <v>0</v>
      </c>
      <c r="X14" s="44">
        <f t="shared" si="7"/>
        <v>0</v>
      </c>
      <c r="Y14" s="45">
        <f t="shared" si="8"/>
        <v>429</v>
      </c>
      <c r="Z14" s="54">
        <v>114</v>
      </c>
      <c r="AA14" s="43">
        <f>年齢別人口表!B117</f>
        <v>0</v>
      </c>
      <c r="AB14" s="44">
        <f>年齢別人口表!C117</f>
        <v>0</v>
      </c>
      <c r="AC14" s="44">
        <f t="shared" si="9"/>
        <v>0</v>
      </c>
      <c r="AD14" s="42">
        <f>'５歳階級別集計表'!E117</f>
        <v>0</v>
      </c>
      <c r="AE14" s="44">
        <f>'５歳階級別集計表'!F117</f>
        <v>0</v>
      </c>
      <c r="AF14" s="44">
        <f t="shared" si="10"/>
        <v>0</v>
      </c>
      <c r="AG14" s="55">
        <f t="shared" si="11"/>
        <v>0</v>
      </c>
      <c r="AI14" s="39">
        <f t="shared" si="12"/>
        <v>936</v>
      </c>
      <c r="AJ14" s="39">
        <f t="shared" si="13"/>
        <v>6820</v>
      </c>
      <c r="AK14" s="39">
        <f t="shared" si="14"/>
        <v>14931</v>
      </c>
      <c r="AL14" s="39">
        <f t="shared" si="15"/>
        <v>0</v>
      </c>
      <c r="AM14" s="39">
        <f t="shared" si="16"/>
        <v>792</v>
      </c>
      <c r="AN14" s="39">
        <f t="shared" si="17"/>
        <v>5852</v>
      </c>
      <c r="AO14" s="39">
        <f t="shared" si="18"/>
        <v>18960</v>
      </c>
      <c r="AP14" s="39">
        <f t="shared" si="19"/>
        <v>0</v>
      </c>
      <c r="AQ14" s="39">
        <f t="shared" si="20"/>
        <v>1728</v>
      </c>
      <c r="AR14" s="39">
        <f t="shared" si="21"/>
        <v>12672</v>
      </c>
      <c r="AS14" s="39">
        <f t="shared" si="22"/>
        <v>33891</v>
      </c>
      <c r="AT14" s="39">
        <f t="shared" si="23"/>
        <v>0</v>
      </c>
    </row>
    <row r="15" spans="2:46" s="39" customFormat="1" ht="21" customHeight="1" x14ac:dyDescent="0.4">
      <c r="B15" s="56" t="s">
        <v>13</v>
      </c>
      <c r="C15" s="57">
        <f>SUM(C10:C14)</f>
        <v>420</v>
      </c>
      <c r="D15" s="59">
        <f>SUM(D10:D14)</f>
        <v>366</v>
      </c>
      <c r="E15" s="59">
        <f t="shared" si="0"/>
        <v>786</v>
      </c>
      <c r="F15" s="57">
        <f t="shared" ref="F15:G15" si="31">SUM(F10:F14)</f>
        <v>12</v>
      </c>
      <c r="G15" s="59">
        <f t="shared" si="31"/>
        <v>16</v>
      </c>
      <c r="H15" s="59">
        <f t="shared" si="1"/>
        <v>28</v>
      </c>
      <c r="I15" s="60">
        <f t="shared" si="2"/>
        <v>814</v>
      </c>
      <c r="J15" s="62" t="s">
        <v>13</v>
      </c>
      <c r="K15" s="58">
        <f>SUM(K10:K14)</f>
        <v>746</v>
      </c>
      <c r="L15" s="59">
        <f>SUM(L10:L14)</f>
        <v>643</v>
      </c>
      <c r="M15" s="59">
        <f t="shared" si="3"/>
        <v>1389</v>
      </c>
      <c r="N15" s="57">
        <f t="shared" ref="N15" si="32">SUM(N10:N14)</f>
        <v>30</v>
      </c>
      <c r="O15" s="59">
        <f t="shared" ref="O15" si="33">SUM(O10:O14)</f>
        <v>30</v>
      </c>
      <c r="P15" s="59">
        <f t="shared" si="4"/>
        <v>60</v>
      </c>
      <c r="Q15" s="60">
        <f t="shared" si="5"/>
        <v>1449</v>
      </c>
      <c r="R15" s="62" t="s">
        <v>13</v>
      </c>
      <c r="S15" s="58">
        <f>SUM(S10:S14)</f>
        <v>1054</v>
      </c>
      <c r="T15" s="59">
        <f>SUM(T10:T14)</f>
        <v>1276</v>
      </c>
      <c r="U15" s="59">
        <f t="shared" si="6"/>
        <v>2330</v>
      </c>
      <c r="V15" s="57">
        <f t="shared" ref="V15" si="34">SUM(V10:V14)</f>
        <v>2</v>
      </c>
      <c r="W15" s="59">
        <f t="shared" ref="W15" si="35">SUM(W10:W14)</f>
        <v>2</v>
      </c>
      <c r="X15" s="59">
        <f t="shared" si="7"/>
        <v>4</v>
      </c>
      <c r="Y15" s="60">
        <f t="shared" si="8"/>
        <v>2334</v>
      </c>
      <c r="Z15" s="62" t="s">
        <v>13</v>
      </c>
      <c r="AA15" s="58">
        <f>SUM(AA10:AA14)</f>
        <v>0</v>
      </c>
      <c r="AB15" s="59">
        <f>SUM(AB10:AB14)</f>
        <v>0</v>
      </c>
      <c r="AC15" s="59">
        <f t="shared" si="9"/>
        <v>0</v>
      </c>
      <c r="AD15" s="57">
        <f t="shared" ref="AD15" si="36">SUM(AD10:AD14)</f>
        <v>0</v>
      </c>
      <c r="AE15" s="59">
        <f t="shared" ref="AE15" si="37">SUM(AE10:AE14)</f>
        <v>0</v>
      </c>
      <c r="AF15" s="59">
        <f t="shared" si="10"/>
        <v>0</v>
      </c>
      <c r="AG15" s="63">
        <f t="shared" si="11"/>
        <v>0</v>
      </c>
    </row>
    <row r="16" spans="2:46" s="39" customFormat="1" ht="21" customHeight="1" x14ac:dyDescent="0.4">
      <c r="B16" s="64" t="s">
        <v>44</v>
      </c>
      <c r="C16" s="47">
        <f>年齢別人口表!B13</f>
        <v>103</v>
      </c>
      <c r="D16" s="51">
        <f>年齢別人口表!C13</f>
        <v>107</v>
      </c>
      <c r="E16" s="44">
        <f t="shared" si="0"/>
        <v>210</v>
      </c>
      <c r="F16" s="42">
        <f>年齢別人口表!E13</f>
        <v>1</v>
      </c>
      <c r="G16" s="44">
        <f>年齢別人口表!F13</f>
        <v>3</v>
      </c>
      <c r="H16" s="44">
        <f t="shared" si="1"/>
        <v>4</v>
      </c>
      <c r="I16" s="49">
        <f t="shared" si="2"/>
        <v>214</v>
      </c>
      <c r="J16" s="50" t="s">
        <v>45</v>
      </c>
      <c r="K16" s="48">
        <f>年齢別人口表!B48</f>
        <v>161</v>
      </c>
      <c r="L16" s="51">
        <f>年齢別人口表!C48</f>
        <v>122</v>
      </c>
      <c r="M16" s="44">
        <f t="shared" si="3"/>
        <v>283</v>
      </c>
      <c r="N16" s="47">
        <f>年齢別人口表!E48</f>
        <v>6</v>
      </c>
      <c r="O16" s="51">
        <f>年齢別人口表!F48</f>
        <v>4</v>
      </c>
      <c r="P16" s="44">
        <f t="shared" si="4"/>
        <v>10</v>
      </c>
      <c r="Q16" s="49">
        <f t="shared" si="5"/>
        <v>293</v>
      </c>
      <c r="R16" s="54" t="s">
        <v>46</v>
      </c>
      <c r="S16" s="43">
        <f>年齢別人口表!B83</f>
        <v>109</v>
      </c>
      <c r="T16" s="44">
        <f>年齢別人口表!C83</f>
        <v>118</v>
      </c>
      <c r="U16" s="44">
        <f t="shared" si="6"/>
        <v>227</v>
      </c>
      <c r="V16" s="42">
        <f>年齢別人口表!E83</f>
        <v>0</v>
      </c>
      <c r="W16" s="44">
        <f>年齢別人口表!F83</f>
        <v>0</v>
      </c>
      <c r="X16" s="44">
        <f t="shared" si="7"/>
        <v>0</v>
      </c>
      <c r="Y16" s="55">
        <f t="shared" si="8"/>
        <v>227</v>
      </c>
      <c r="Z16" s="50">
        <v>115</v>
      </c>
      <c r="AA16" s="48">
        <f>年齢別人口表!B118</f>
        <v>0</v>
      </c>
      <c r="AB16" s="51">
        <f>年齢別人口表!C118</f>
        <v>0</v>
      </c>
      <c r="AC16" s="51">
        <f t="shared" si="9"/>
        <v>0</v>
      </c>
      <c r="AD16" s="47">
        <f>'５歳階級別集計表'!E118</f>
        <v>0</v>
      </c>
      <c r="AE16" s="51">
        <f>'５歳階級別集計表'!F118</f>
        <v>0</v>
      </c>
      <c r="AF16" s="44">
        <f t="shared" si="10"/>
        <v>0</v>
      </c>
      <c r="AG16" s="52">
        <f t="shared" si="11"/>
        <v>0</v>
      </c>
      <c r="AI16" s="39">
        <f t="shared" si="12"/>
        <v>1040</v>
      </c>
      <c r="AJ16" s="39">
        <f t="shared" si="13"/>
        <v>7515</v>
      </c>
      <c r="AK16" s="39">
        <f t="shared" si="14"/>
        <v>8720</v>
      </c>
      <c r="AL16" s="39">
        <f t="shared" si="15"/>
        <v>0</v>
      </c>
      <c r="AM16" s="39">
        <f t="shared" si="16"/>
        <v>1100</v>
      </c>
      <c r="AN16" s="39">
        <f t="shared" si="17"/>
        <v>5670</v>
      </c>
      <c r="AO16" s="39">
        <f t="shared" si="18"/>
        <v>9440</v>
      </c>
      <c r="AP16" s="39">
        <f t="shared" si="19"/>
        <v>0</v>
      </c>
      <c r="AQ16" s="39">
        <f t="shared" si="20"/>
        <v>2140</v>
      </c>
      <c r="AR16" s="39">
        <f t="shared" si="21"/>
        <v>13185</v>
      </c>
      <c r="AS16" s="39">
        <f t="shared" si="22"/>
        <v>18160</v>
      </c>
      <c r="AT16" s="39">
        <f t="shared" si="23"/>
        <v>0</v>
      </c>
    </row>
    <row r="17" spans="2:46" s="39" customFormat="1" ht="21" customHeight="1" x14ac:dyDescent="0.4">
      <c r="B17" s="41" t="s">
        <v>47</v>
      </c>
      <c r="C17" s="42">
        <f>年齢別人口表!B14</f>
        <v>103</v>
      </c>
      <c r="D17" s="44">
        <f>年齢別人口表!C14</f>
        <v>98</v>
      </c>
      <c r="E17" s="44">
        <f t="shared" si="0"/>
        <v>201</v>
      </c>
      <c r="F17" s="42">
        <f>年齢別人口表!E14</f>
        <v>5</v>
      </c>
      <c r="G17" s="44">
        <f>年齢別人口表!F14</f>
        <v>2</v>
      </c>
      <c r="H17" s="44">
        <f t="shared" si="1"/>
        <v>7</v>
      </c>
      <c r="I17" s="45">
        <f t="shared" si="2"/>
        <v>208</v>
      </c>
      <c r="J17" s="54" t="s">
        <v>48</v>
      </c>
      <c r="K17" s="43">
        <f>年齢別人口表!B49</f>
        <v>166</v>
      </c>
      <c r="L17" s="44">
        <f>年齢別人口表!C49</f>
        <v>171</v>
      </c>
      <c r="M17" s="44">
        <f t="shared" si="3"/>
        <v>337</v>
      </c>
      <c r="N17" s="42">
        <f>年齢別人口表!E49</f>
        <v>3</v>
      </c>
      <c r="O17" s="44">
        <f>年齢別人口表!F49</f>
        <v>4</v>
      </c>
      <c r="P17" s="44">
        <f t="shared" si="4"/>
        <v>7</v>
      </c>
      <c r="Q17" s="45">
        <f t="shared" si="5"/>
        <v>344</v>
      </c>
      <c r="R17" s="54" t="s">
        <v>49</v>
      </c>
      <c r="S17" s="43">
        <f>年齢別人口表!B84</f>
        <v>123</v>
      </c>
      <c r="T17" s="44">
        <f>年齢別人口表!C84</f>
        <v>159</v>
      </c>
      <c r="U17" s="44">
        <f t="shared" si="6"/>
        <v>282</v>
      </c>
      <c r="V17" s="42">
        <f>年齢別人口表!E84</f>
        <v>1</v>
      </c>
      <c r="W17" s="44">
        <f>年齢別人口表!F84</f>
        <v>1</v>
      </c>
      <c r="X17" s="44">
        <f t="shared" si="7"/>
        <v>2</v>
      </c>
      <c r="Y17" s="55">
        <f t="shared" si="8"/>
        <v>284</v>
      </c>
      <c r="Z17" s="54">
        <v>116</v>
      </c>
      <c r="AA17" s="43">
        <f>年齢別人口表!B119</f>
        <v>0</v>
      </c>
      <c r="AB17" s="44">
        <f>年齢別人口表!C119</f>
        <v>0</v>
      </c>
      <c r="AC17" s="44">
        <f t="shared" si="9"/>
        <v>0</v>
      </c>
      <c r="AD17" s="42">
        <f>'５歳階級別集計表'!E119</f>
        <v>0</v>
      </c>
      <c r="AE17" s="44">
        <f>'５歳階級別集計表'!F119</f>
        <v>0</v>
      </c>
      <c r="AF17" s="44">
        <f t="shared" si="10"/>
        <v>0</v>
      </c>
      <c r="AG17" s="55">
        <f t="shared" si="11"/>
        <v>0</v>
      </c>
      <c r="AI17" s="39">
        <f t="shared" si="12"/>
        <v>1188</v>
      </c>
      <c r="AJ17" s="39">
        <f t="shared" si="13"/>
        <v>7774</v>
      </c>
      <c r="AK17" s="39">
        <f t="shared" si="14"/>
        <v>10044</v>
      </c>
      <c r="AL17" s="39">
        <f t="shared" si="15"/>
        <v>0</v>
      </c>
      <c r="AM17" s="39">
        <f t="shared" si="16"/>
        <v>1100</v>
      </c>
      <c r="AN17" s="39">
        <f t="shared" si="17"/>
        <v>8050</v>
      </c>
      <c r="AO17" s="39">
        <f t="shared" si="18"/>
        <v>12960</v>
      </c>
      <c r="AP17" s="39">
        <f t="shared" si="19"/>
        <v>0</v>
      </c>
      <c r="AQ17" s="39">
        <f t="shared" si="20"/>
        <v>2288</v>
      </c>
      <c r="AR17" s="39">
        <f t="shared" si="21"/>
        <v>15824</v>
      </c>
      <c r="AS17" s="39">
        <f t="shared" si="22"/>
        <v>23004</v>
      </c>
      <c r="AT17" s="39">
        <f t="shared" si="23"/>
        <v>0</v>
      </c>
    </row>
    <row r="18" spans="2:46" s="39" customFormat="1" ht="21" customHeight="1" x14ac:dyDescent="0.4">
      <c r="B18" s="41" t="s">
        <v>50</v>
      </c>
      <c r="C18" s="42">
        <f>年齢別人口表!B15</f>
        <v>108</v>
      </c>
      <c r="D18" s="44">
        <f>年齢別人口表!C15</f>
        <v>108</v>
      </c>
      <c r="E18" s="44">
        <f t="shared" si="0"/>
        <v>216</v>
      </c>
      <c r="F18" s="42">
        <f>年齢別人口表!E15</f>
        <v>2</v>
      </c>
      <c r="G18" s="44">
        <f>年齢別人口表!F15</f>
        <v>2</v>
      </c>
      <c r="H18" s="44">
        <f t="shared" si="1"/>
        <v>4</v>
      </c>
      <c r="I18" s="45">
        <f t="shared" si="2"/>
        <v>220</v>
      </c>
      <c r="J18" s="54" t="s">
        <v>51</v>
      </c>
      <c r="K18" s="43">
        <f>年齢別人口表!B50</f>
        <v>165</v>
      </c>
      <c r="L18" s="44">
        <f>年齢別人口表!C50</f>
        <v>171</v>
      </c>
      <c r="M18" s="44">
        <f t="shared" si="3"/>
        <v>336</v>
      </c>
      <c r="N18" s="42">
        <f>年齢別人口表!E50</f>
        <v>3</v>
      </c>
      <c r="O18" s="44">
        <f>年齢別人口表!F50</f>
        <v>3</v>
      </c>
      <c r="P18" s="44">
        <f t="shared" si="4"/>
        <v>6</v>
      </c>
      <c r="Q18" s="45">
        <f t="shared" si="5"/>
        <v>342</v>
      </c>
      <c r="R18" s="54" t="s">
        <v>52</v>
      </c>
      <c r="S18" s="43">
        <f>年齢別人口表!B85</f>
        <v>154</v>
      </c>
      <c r="T18" s="44">
        <f>年齢別人口表!C85</f>
        <v>186</v>
      </c>
      <c r="U18" s="44">
        <f t="shared" si="6"/>
        <v>340</v>
      </c>
      <c r="V18" s="42">
        <f>年齢別人口表!E85</f>
        <v>0</v>
      </c>
      <c r="W18" s="44">
        <f>年齢別人口表!F85</f>
        <v>0</v>
      </c>
      <c r="X18" s="44">
        <f t="shared" si="7"/>
        <v>0</v>
      </c>
      <c r="Y18" s="55">
        <f t="shared" si="8"/>
        <v>340</v>
      </c>
      <c r="Z18" s="54">
        <v>117</v>
      </c>
      <c r="AA18" s="43">
        <f>年齢別人口表!B120</f>
        <v>0</v>
      </c>
      <c r="AB18" s="44">
        <f>年齢別人口表!C120</f>
        <v>0</v>
      </c>
      <c r="AC18" s="44">
        <f t="shared" si="9"/>
        <v>0</v>
      </c>
      <c r="AD18" s="42">
        <f>'５歳階級別集計表'!E120</f>
        <v>0</v>
      </c>
      <c r="AE18" s="44">
        <f>'５歳階級別集計表'!F120</f>
        <v>0</v>
      </c>
      <c r="AF18" s="44">
        <f t="shared" si="10"/>
        <v>0</v>
      </c>
      <c r="AG18" s="55">
        <f t="shared" si="11"/>
        <v>0</v>
      </c>
      <c r="AI18" s="39">
        <f t="shared" si="12"/>
        <v>1320</v>
      </c>
      <c r="AJ18" s="39">
        <f t="shared" si="13"/>
        <v>7896</v>
      </c>
      <c r="AK18" s="39">
        <f t="shared" si="14"/>
        <v>12628</v>
      </c>
      <c r="AL18" s="39">
        <f t="shared" si="15"/>
        <v>0</v>
      </c>
      <c r="AM18" s="39">
        <f t="shared" si="16"/>
        <v>1320</v>
      </c>
      <c r="AN18" s="39">
        <f t="shared" si="17"/>
        <v>8178</v>
      </c>
      <c r="AO18" s="39">
        <f t="shared" si="18"/>
        <v>15252</v>
      </c>
      <c r="AP18" s="39">
        <f t="shared" si="19"/>
        <v>0</v>
      </c>
      <c r="AQ18" s="39">
        <f t="shared" si="20"/>
        <v>2640</v>
      </c>
      <c r="AR18" s="39">
        <f t="shared" si="21"/>
        <v>16074</v>
      </c>
      <c r="AS18" s="39">
        <f t="shared" si="22"/>
        <v>27880</v>
      </c>
      <c r="AT18" s="39">
        <f t="shared" si="23"/>
        <v>0</v>
      </c>
    </row>
    <row r="19" spans="2:46" s="39" customFormat="1" ht="21" customHeight="1" x14ac:dyDescent="0.4">
      <c r="B19" s="41" t="s">
        <v>53</v>
      </c>
      <c r="C19" s="42">
        <f>年齢別人口表!B16</f>
        <v>106</v>
      </c>
      <c r="D19" s="44">
        <f>年齢別人口表!C16</f>
        <v>109</v>
      </c>
      <c r="E19" s="44">
        <f t="shared" si="0"/>
        <v>215</v>
      </c>
      <c r="F19" s="42">
        <f>年齢別人口表!E16</f>
        <v>5</v>
      </c>
      <c r="G19" s="44">
        <f>年齢別人口表!F16</f>
        <v>9</v>
      </c>
      <c r="H19" s="44">
        <f t="shared" si="1"/>
        <v>14</v>
      </c>
      <c r="I19" s="45">
        <f t="shared" si="2"/>
        <v>229</v>
      </c>
      <c r="J19" s="54" t="s">
        <v>54</v>
      </c>
      <c r="K19" s="43">
        <f>年齢別人口表!B51</f>
        <v>219</v>
      </c>
      <c r="L19" s="44">
        <f>年齢別人口表!C51</f>
        <v>168</v>
      </c>
      <c r="M19" s="44">
        <f t="shared" si="3"/>
        <v>387</v>
      </c>
      <c r="N19" s="42">
        <f>年齢別人口表!E51</f>
        <v>3</v>
      </c>
      <c r="O19" s="44">
        <f>年齢別人口表!F51</f>
        <v>6</v>
      </c>
      <c r="P19" s="44">
        <f t="shared" si="4"/>
        <v>9</v>
      </c>
      <c r="Q19" s="45">
        <f t="shared" si="5"/>
        <v>396</v>
      </c>
      <c r="R19" s="54" t="s">
        <v>55</v>
      </c>
      <c r="S19" s="43">
        <f>年齢別人口表!B86</f>
        <v>123</v>
      </c>
      <c r="T19" s="44">
        <f>年齢別人口表!C86</f>
        <v>169</v>
      </c>
      <c r="U19" s="44">
        <f t="shared" si="6"/>
        <v>292</v>
      </c>
      <c r="V19" s="42">
        <f>年齢別人口表!E86</f>
        <v>0</v>
      </c>
      <c r="W19" s="44">
        <f>年齢別人口表!F86</f>
        <v>0</v>
      </c>
      <c r="X19" s="44">
        <f t="shared" si="7"/>
        <v>0</v>
      </c>
      <c r="Y19" s="55">
        <f t="shared" si="8"/>
        <v>292</v>
      </c>
      <c r="Z19" s="54">
        <v>118</v>
      </c>
      <c r="AA19" s="43">
        <f>年齢別人口表!B121</f>
        <v>0</v>
      </c>
      <c r="AB19" s="44">
        <f>年齢別人口表!C121</f>
        <v>0</v>
      </c>
      <c r="AC19" s="44">
        <f t="shared" si="9"/>
        <v>0</v>
      </c>
      <c r="AD19" s="42">
        <f>'５歳階級別集計表'!E121</f>
        <v>0</v>
      </c>
      <c r="AE19" s="44">
        <f>'５歳階級別集計表'!F121</f>
        <v>0</v>
      </c>
      <c r="AF19" s="44">
        <f t="shared" si="10"/>
        <v>0</v>
      </c>
      <c r="AG19" s="55">
        <f t="shared" si="11"/>
        <v>0</v>
      </c>
      <c r="AI19" s="39">
        <f t="shared" si="12"/>
        <v>1443</v>
      </c>
      <c r="AJ19" s="39">
        <f t="shared" si="13"/>
        <v>10656</v>
      </c>
      <c r="AK19" s="39">
        <f t="shared" si="14"/>
        <v>10209</v>
      </c>
      <c r="AL19" s="39">
        <f t="shared" si="15"/>
        <v>0</v>
      </c>
      <c r="AM19" s="39">
        <f t="shared" si="16"/>
        <v>1534</v>
      </c>
      <c r="AN19" s="39">
        <f t="shared" si="17"/>
        <v>8352</v>
      </c>
      <c r="AO19" s="39">
        <f t="shared" si="18"/>
        <v>14027</v>
      </c>
      <c r="AP19" s="39">
        <f t="shared" si="19"/>
        <v>0</v>
      </c>
      <c r="AQ19" s="39">
        <f t="shared" si="20"/>
        <v>2977</v>
      </c>
      <c r="AR19" s="39">
        <f t="shared" si="21"/>
        <v>19008</v>
      </c>
      <c r="AS19" s="39">
        <f t="shared" si="22"/>
        <v>24236</v>
      </c>
      <c r="AT19" s="39">
        <f t="shared" si="23"/>
        <v>0</v>
      </c>
    </row>
    <row r="20" spans="2:46" s="39" customFormat="1" ht="21" customHeight="1" x14ac:dyDescent="0.4">
      <c r="B20" s="41" t="s">
        <v>56</v>
      </c>
      <c r="C20" s="42">
        <f>年齢別人口表!B17</f>
        <v>121</v>
      </c>
      <c r="D20" s="44">
        <f>年齢別人口表!C17</f>
        <v>118</v>
      </c>
      <c r="E20" s="44">
        <f t="shared" si="0"/>
        <v>239</v>
      </c>
      <c r="F20" s="42">
        <f>年齢別人口表!E17</f>
        <v>6</v>
      </c>
      <c r="G20" s="44">
        <f>年齢別人口表!F17</f>
        <v>2</v>
      </c>
      <c r="H20" s="44">
        <f t="shared" si="1"/>
        <v>8</v>
      </c>
      <c r="I20" s="45">
        <f t="shared" si="2"/>
        <v>247</v>
      </c>
      <c r="J20" s="54" t="s">
        <v>57</v>
      </c>
      <c r="K20" s="43">
        <f>年齢別人口表!B52</f>
        <v>187</v>
      </c>
      <c r="L20" s="44">
        <f>年齢別人口表!C52</f>
        <v>196</v>
      </c>
      <c r="M20" s="44">
        <f t="shared" si="3"/>
        <v>383</v>
      </c>
      <c r="N20" s="42">
        <f>年齢別人口表!E52</f>
        <v>5</v>
      </c>
      <c r="O20" s="44">
        <f>年齢別人口表!F52</f>
        <v>9</v>
      </c>
      <c r="P20" s="44">
        <f t="shared" si="4"/>
        <v>14</v>
      </c>
      <c r="Q20" s="45">
        <f t="shared" si="5"/>
        <v>397</v>
      </c>
      <c r="R20" s="54" t="s">
        <v>58</v>
      </c>
      <c r="S20" s="43">
        <f>年齢別人口表!B87</f>
        <v>113</v>
      </c>
      <c r="T20" s="44">
        <f>年齢別人口表!C87</f>
        <v>162</v>
      </c>
      <c r="U20" s="44">
        <f t="shared" si="6"/>
        <v>275</v>
      </c>
      <c r="V20" s="42">
        <f>年齢別人口表!E87</f>
        <v>0</v>
      </c>
      <c r="W20" s="44">
        <f>年齢別人口表!F87</f>
        <v>1</v>
      </c>
      <c r="X20" s="44">
        <f t="shared" si="7"/>
        <v>1</v>
      </c>
      <c r="Y20" s="55">
        <f t="shared" si="8"/>
        <v>276</v>
      </c>
      <c r="Z20" s="82">
        <v>119</v>
      </c>
      <c r="AA20" s="43">
        <f>年齢別人口表!B122</f>
        <v>0</v>
      </c>
      <c r="AB20" s="44">
        <f>年齢別人口表!C122</f>
        <v>0</v>
      </c>
      <c r="AC20" s="44">
        <f t="shared" si="9"/>
        <v>0</v>
      </c>
      <c r="AD20" s="42">
        <f>'５歳階級別集計表'!E122</f>
        <v>0</v>
      </c>
      <c r="AE20" s="44">
        <f>'５歳階級別集計表'!F122</f>
        <v>0</v>
      </c>
      <c r="AF20" s="44">
        <f t="shared" si="10"/>
        <v>0</v>
      </c>
      <c r="AG20" s="55">
        <f t="shared" si="11"/>
        <v>0</v>
      </c>
      <c r="AI20" s="39">
        <f t="shared" si="12"/>
        <v>1778</v>
      </c>
      <c r="AJ20" s="39">
        <f t="shared" si="13"/>
        <v>9408</v>
      </c>
      <c r="AK20" s="39">
        <f t="shared" si="14"/>
        <v>9492</v>
      </c>
      <c r="AL20" s="39">
        <f t="shared" si="15"/>
        <v>0</v>
      </c>
      <c r="AM20" s="39">
        <f t="shared" si="16"/>
        <v>1680</v>
      </c>
      <c r="AN20" s="39">
        <f t="shared" si="17"/>
        <v>10045</v>
      </c>
      <c r="AO20" s="39">
        <f t="shared" si="18"/>
        <v>13692</v>
      </c>
      <c r="AP20" s="39">
        <f t="shared" si="19"/>
        <v>0</v>
      </c>
      <c r="AQ20" s="39">
        <f t="shared" si="20"/>
        <v>3458</v>
      </c>
      <c r="AR20" s="39">
        <f t="shared" si="21"/>
        <v>19453</v>
      </c>
      <c r="AS20" s="39">
        <f t="shared" si="22"/>
        <v>23184</v>
      </c>
      <c r="AT20" s="39">
        <f t="shared" si="23"/>
        <v>0</v>
      </c>
    </row>
    <row r="21" spans="2:46" s="39" customFormat="1" ht="21" customHeight="1" x14ac:dyDescent="0.4">
      <c r="B21" s="56" t="s">
        <v>13</v>
      </c>
      <c r="C21" s="57">
        <f>SUM(C16:C20)</f>
        <v>541</v>
      </c>
      <c r="D21" s="59">
        <f>SUM(D16:D20)</f>
        <v>540</v>
      </c>
      <c r="E21" s="59">
        <f t="shared" si="0"/>
        <v>1081</v>
      </c>
      <c r="F21" s="57">
        <f t="shared" ref="F21:G21" si="38">SUM(F16:F20)</f>
        <v>19</v>
      </c>
      <c r="G21" s="59">
        <f t="shared" si="38"/>
        <v>18</v>
      </c>
      <c r="H21" s="59">
        <f t="shared" si="1"/>
        <v>37</v>
      </c>
      <c r="I21" s="60">
        <f t="shared" si="2"/>
        <v>1118</v>
      </c>
      <c r="J21" s="62" t="s">
        <v>13</v>
      </c>
      <c r="K21" s="58">
        <f>SUM(K16:K20)</f>
        <v>898</v>
      </c>
      <c r="L21" s="59">
        <f>SUM(L16:L20)</f>
        <v>828</v>
      </c>
      <c r="M21" s="59">
        <f t="shared" si="3"/>
        <v>1726</v>
      </c>
      <c r="N21" s="57">
        <f t="shared" ref="N21" si="39">SUM(N16:N20)</f>
        <v>20</v>
      </c>
      <c r="O21" s="59">
        <f t="shared" ref="O21" si="40">SUM(O16:O20)</f>
        <v>26</v>
      </c>
      <c r="P21" s="59">
        <f t="shared" si="4"/>
        <v>46</v>
      </c>
      <c r="Q21" s="60">
        <f t="shared" si="5"/>
        <v>1772</v>
      </c>
      <c r="R21" s="62" t="s">
        <v>13</v>
      </c>
      <c r="S21" s="58">
        <f>SUM(S16:S20)</f>
        <v>622</v>
      </c>
      <c r="T21" s="59">
        <f>SUM(T16:T20)</f>
        <v>794</v>
      </c>
      <c r="U21" s="59">
        <f t="shared" si="6"/>
        <v>1416</v>
      </c>
      <c r="V21" s="57">
        <f t="shared" ref="V21" si="41">SUM(V16:V20)</f>
        <v>1</v>
      </c>
      <c r="W21" s="59">
        <f t="shared" ref="W21" si="42">SUM(W16:W20)</f>
        <v>2</v>
      </c>
      <c r="X21" s="59">
        <f t="shared" si="7"/>
        <v>3</v>
      </c>
      <c r="Y21" s="63">
        <f t="shared" si="8"/>
        <v>1419</v>
      </c>
      <c r="Z21" s="54" t="s">
        <v>13</v>
      </c>
      <c r="AA21" s="43">
        <f>SUM(AA16:AA20)</f>
        <v>0</v>
      </c>
      <c r="AB21" s="44">
        <f>SUM(AB16:AB20)</f>
        <v>0</v>
      </c>
      <c r="AC21" s="44">
        <f t="shared" si="9"/>
        <v>0</v>
      </c>
      <c r="AD21" s="42">
        <f>SUM(AD16:AD20)</f>
        <v>0</v>
      </c>
      <c r="AE21" s="44">
        <f>SUM(AE16:AE20)</f>
        <v>0</v>
      </c>
      <c r="AF21" s="44">
        <f t="shared" si="10"/>
        <v>0</v>
      </c>
      <c r="AG21" s="55">
        <f t="shared" si="11"/>
        <v>0</v>
      </c>
    </row>
    <row r="22" spans="2:46" s="39" customFormat="1" ht="21" customHeight="1" x14ac:dyDescent="0.4">
      <c r="B22" s="64" t="s">
        <v>59</v>
      </c>
      <c r="C22" s="47">
        <f>年齢別人口表!B18</f>
        <v>116</v>
      </c>
      <c r="D22" s="51">
        <f>年齢別人口表!C18</f>
        <v>85</v>
      </c>
      <c r="E22" s="44">
        <f t="shared" si="0"/>
        <v>201</v>
      </c>
      <c r="F22" s="42">
        <f>年齢別人口表!E18</f>
        <v>1</v>
      </c>
      <c r="G22" s="44">
        <f>年齢別人口表!F18</f>
        <v>3</v>
      </c>
      <c r="H22" s="44">
        <f t="shared" si="1"/>
        <v>4</v>
      </c>
      <c r="I22" s="49">
        <f t="shared" si="2"/>
        <v>205</v>
      </c>
      <c r="J22" s="50" t="s">
        <v>60</v>
      </c>
      <c r="K22" s="48">
        <f>年齢別人口表!B53</f>
        <v>237</v>
      </c>
      <c r="L22" s="51">
        <f>年齢別人口表!C53</f>
        <v>192</v>
      </c>
      <c r="M22" s="44">
        <f t="shared" si="3"/>
        <v>429</v>
      </c>
      <c r="N22" s="47">
        <f>年齢別人口表!E53</f>
        <v>2</v>
      </c>
      <c r="O22" s="51">
        <f>年齢別人口表!F53</f>
        <v>7</v>
      </c>
      <c r="P22" s="44">
        <f t="shared" si="4"/>
        <v>9</v>
      </c>
      <c r="Q22" s="49">
        <f t="shared" si="5"/>
        <v>438</v>
      </c>
      <c r="R22" s="50" t="s">
        <v>61</v>
      </c>
      <c r="S22" s="48">
        <f>年齢別人口表!B88</f>
        <v>101</v>
      </c>
      <c r="T22" s="51">
        <f>年齢別人口表!C88</f>
        <v>145</v>
      </c>
      <c r="U22" s="44">
        <f t="shared" si="6"/>
        <v>246</v>
      </c>
      <c r="V22" s="47">
        <f>年齢別人口表!E88</f>
        <v>0</v>
      </c>
      <c r="W22" s="51">
        <f>年齢別人口表!F88</f>
        <v>2</v>
      </c>
      <c r="X22" s="44">
        <f t="shared" si="7"/>
        <v>2</v>
      </c>
      <c r="Y22" s="47">
        <f t="shared" si="8"/>
        <v>248</v>
      </c>
      <c r="Z22" s="65" t="s">
        <v>135</v>
      </c>
      <c r="AA22" s="84">
        <f>年齢別人口表!B122</f>
        <v>0</v>
      </c>
      <c r="AB22" s="84">
        <f>年齢別人口表!C122</f>
        <v>0</v>
      </c>
      <c r="AC22" s="85">
        <f>AA22+AB22</f>
        <v>0</v>
      </c>
      <c r="AD22" s="84">
        <f>年齢別人口表!E122</f>
        <v>0</v>
      </c>
      <c r="AE22" s="85">
        <f>年齢別人口表!F122</f>
        <v>1</v>
      </c>
      <c r="AF22" s="85">
        <f>AD22+AE22</f>
        <v>1</v>
      </c>
      <c r="AG22" s="85">
        <f t="shared" si="11"/>
        <v>1</v>
      </c>
      <c r="AI22" s="39">
        <f t="shared" si="12"/>
        <v>1755</v>
      </c>
      <c r="AJ22" s="39">
        <f t="shared" si="13"/>
        <v>11950</v>
      </c>
      <c r="AK22" s="39">
        <f t="shared" si="14"/>
        <v>8585</v>
      </c>
      <c r="AM22" s="39">
        <f t="shared" si="16"/>
        <v>1320</v>
      </c>
      <c r="AN22" s="39">
        <f t="shared" si="17"/>
        <v>9950</v>
      </c>
      <c r="AO22" s="39">
        <f t="shared" si="18"/>
        <v>12495</v>
      </c>
      <c r="AQ22" s="39">
        <f t="shared" si="20"/>
        <v>3075</v>
      </c>
      <c r="AR22" s="39">
        <f t="shared" si="21"/>
        <v>21900</v>
      </c>
      <c r="AS22" s="39">
        <f t="shared" si="22"/>
        <v>21080</v>
      </c>
    </row>
    <row r="23" spans="2:46" s="39" customFormat="1" ht="21" customHeight="1" x14ac:dyDescent="0.4">
      <c r="B23" s="41" t="s">
        <v>62</v>
      </c>
      <c r="C23" s="42">
        <f>年齢別人口表!B19</f>
        <v>127</v>
      </c>
      <c r="D23" s="44">
        <f>年齢別人口表!C19</f>
        <v>131</v>
      </c>
      <c r="E23" s="44">
        <f t="shared" si="0"/>
        <v>258</v>
      </c>
      <c r="F23" s="42">
        <f>年齢別人口表!E19</f>
        <v>3</v>
      </c>
      <c r="G23" s="44">
        <f>年齢別人口表!F19</f>
        <v>3</v>
      </c>
      <c r="H23" s="44">
        <f t="shared" si="1"/>
        <v>6</v>
      </c>
      <c r="I23" s="45">
        <f t="shared" si="2"/>
        <v>264</v>
      </c>
      <c r="J23" s="54" t="s">
        <v>63</v>
      </c>
      <c r="K23" s="43">
        <f>年齢別人口表!B54</f>
        <v>223</v>
      </c>
      <c r="L23" s="44">
        <f>年齢別人口表!C54</f>
        <v>194</v>
      </c>
      <c r="M23" s="44">
        <f t="shared" si="3"/>
        <v>417</v>
      </c>
      <c r="N23" s="42">
        <f>年齢別人口表!E54</f>
        <v>2</v>
      </c>
      <c r="O23" s="44">
        <f>年齢別人口表!F54</f>
        <v>6</v>
      </c>
      <c r="P23" s="44">
        <f t="shared" si="4"/>
        <v>8</v>
      </c>
      <c r="Q23" s="45">
        <f t="shared" si="5"/>
        <v>425</v>
      </c>
      <c r="R23" s="54" t="s">
        <v>64</v>
      </c>
      <c r="S23" s="43">
        <f>年齢別人口表!B89</f>
        <v>86</v>
      </c>
      <c r="T23" s="44">
        <f>年齢別人口表!C89</f>
        <v>126</v>
      </c>
      <c r="U23" s="44">
        <f t="shared" si="6"/>
        <v>212</v>
      </c>
      <c r="V23" s="42">
        <f>年齢別人口表!E89</f>
        <v>0</v>
      </c>
      <c r="W23" s="44">
        <f>年齢別人口表!F89</f>
        <v>0</v>
      </c>
      <c r="X23" s="44">
        <f t="shared" si="7"/>
        <v>0</v>
      </c>
      <c r="Y23" s="67">
        <f t="shared" si="8"/>
        <v>212</v>
      </c>
      <c r="Z23" s="65" t="s">
        <v>130</v>
      </c>
      <c r="AA23" s="66">
        <f>C9+C15+C21+C27+C33+C39+C45+K9+K15+K21+K27+K33+K39+K45+S9+S15+S21+S27+S33+S39+S45+AA9+AA15+AA21+AA22</f>
        <v>13528</v>
      </c>
      <c r="AB23" s="66">
        <f>D9+D15+D21+D27+D33+D39+D45+L9+L15+L21+L27+L33+L39+L45+T9+T15+T21+T27+T33+T39+T45+AB9+AB15+AB21+AB22</f>
        <v>13272</v>
      </c>
      <c r="AC23" s="66">
        <f>AA23+AB23</f>
        <v>26800</v>
      </c>
      <c r="AD23" s="83">
        <f>F9+F15+F21+F27+F33+F39+F45+N9+N15+N21+N27+N33+N39+N45+V9+V15+V21+V27+V33+V39+V45+AD9+AD15+AD21+AD22</f>
        <v>469</v>
      </c>
      <c r="AE23" s="66">
        <f>G9+G15+G21+G27+G33+G39+G45+O9+O15+O21+O27+O33+O39+O45+W9+W15+W21+W27+W33+W39+W45+AE9+AE15+AE21+AE22</f>
        <v>375</v>
      </c>
      <c r="AF23" s="66">
        <f>AD23+AE23</f>
        <v>844</v>
      </c>
      <c r="AG23" s="66">
        <f>AC23+AF23</f>
        <v>27644</v>
      </c>
      <c r="AI23" s="39">
        <f t="shared" si="12"/>
        <v>2080</v>
      </c>
      <c r="AJ23" s="39">
        <f t="shared" si="13"/>
        <v>11475</v>
      </c>
      <c r="AK23" s="39">
        <f t="shared" si="14"/>
        <v>7396</v>
      </c>
      <c r="AM23" s="39">
        <f t="shared" si="16"/>
        <v>2144</v>
      </c>
      <c r="AN23" s="39">
        <f t="shared" si="17"/>
        <v>10200</v>
      </c>
      <c r="AO23" s="39">
        <f t="shared" si="18"/>
        <v>10836</v>
      </c>
      <c r="AQ23" s="39">
        <f t="shared" si="20"/>
        <v>4224</v>
      </c>
      <c r="AR23" s="39">
        <f t="shared" si="21"/>
        <v>21675</v>
      </c>
      <c r="AS23" s="39">
        <f t="shared" si="22"/>
        <v>18232</v>
      </c>
    </row>
    <row r="24" spans="2:46" s="39" customFormat="1" ht="21" customHeight="1" x14ac:dyDescent="0.4">
      <c r="B24" s="41" t="s">
        <v>65</v>
      </c>
      <c r="C24" s="42">
        <f>年齢別人口表!B20</f>
        <v>157</v>
      </c>
      <c r="D24" s="44">
        <f>年齢別人口表!C20</f>
        <v>123</v>
      </c>
      <c r="E24" s="44">
        <f t="shared" si="0"/>
        <v>280</v>
      </c>
      <c r="F24" s="42">
        <f>年齢別人口表!E20</f>
        <v>4</v>
      </c>
      <c r="G24" s="44">
        <f>年齢別人口表!F20</f>
        <v>0</v>
      </c>
      <c r="H24" s="44">
        <f t="shared" si="1"/>
        <v>4</v>
      </c>
      <c r="I24" s="45">
        <f t="shared" si="2"/>
        <v>284</v>
      </c>
      <c r="J24" s="54" t="s">
        <v>66</v>
      </c>
      <c r="K24" s="43">
        <f>年齢別人口表!B55</f>
        <v>259</v>
      </c>
      <c r="L24" s="44">
        <f>年齢別人口表!C55</f>
        <v>243</v>
      </c>
      <c r="M24" s="44">
        <f t="shared" si="3"/>
        <v>502</v>
      </c>
      <c r="N24" s="42">
        <f>年齢別人口表!E55</f>
        <v>0</v>
      </c>
      <c r="O24" s="44">
        <f>年齢別人口表!F55</f>
        <v>9</v>
      </c>
      <c r="P24" s="44">
        <f t="shared" si="4"/>
        <v>9</v>
      </c>
      <c r="Q24" s="45">
        <f t="shared" si="5"/>
        <v>511</v>
      </c>
      <c r="R24" s="54" t="s">
        <v>67</v>
      </c>
      <c r="S24" s="43">
        <f>年齢別人口表!B90</f>
        <v>65</v>
      </c>
      <c r="T24" s="44">
        <f>年齢別人口表!C90</f>
        <v>89</v>
      </c>
      <c r="U24" s="44">
        <f t="shared" si="6"/>
        <v>154</v>
      </c>
      <c r="V24" s="42">
        <f>年齢別人口表!E90</f>
        <v>0</v>
      </c>
      <c r="W24" s="44">
        <f>年齢別人口表!F90</f>
        <v>1</v>
      </c>
      <c r="X24" s="44">
        <f t="shared" si="7"/>
        <v>1</v>
      </c>
      <c r="Y24" s="67">
        <f t="shared" si="8"/>
        <v>155</v>
      </c>
      <c r="Z24" s="68"/>
      <c r="AA24" s="32"/>
      <c r="AB24" s="32"/>
      <c r="AC24" s="32"/>
      <c r="AD24" s="32"/>
      <c r="AE24" s="68"/>
      <c r="AF24" s="68"/>
      <c r="AG24" s="68"/>
      <c r="AI24" s="39">
        <f t="shared" si="12"/>
        <v>2737</v>
      </c>
      <c r="AJ24" s="39">
        <f t="shared" si="13"/>
        <v>13468</v>
      </c>
      <c r="AK24" s="39">
        <f t="shared" si="14"/>
        <v>5655</v>
      </c>
      <c r="AM24" s="39">
        <f t="shared" si="16"/>
        <v>2091</v>
      </c>
      <c r="AN24" s="39">
        <f t="shared" si="17"/>
        <v>13104</v>
      </c>
      <c r="AO24" s="39">
        <f t="shared" si="18"/>
        <v>7830</v>
      </c>
      <c r="AQ24" s="39">
        <f t="shared" si="20"/>
        <v>4828</v>
      </c>
      <c r="AR24" s="39">
        <f t="shared" si="21"/>
        <v>26572</v>
      </c>
      <c r="AS24" s="39">
        <f t="shared" si="22"/>
        <v>13485</v>
      </c>
    </row>
    <row r="25" spans="2:46" s="39" customFormat="1" ht="21" customHeight="1" x14ac:dyDescent="0.4">
      <c r="B25" s="41" t="s">
        <v>68</v>
      </c>
      <c r="C25" s="42">
        <f>年齢別人口表!B21</f>
        <v>137</v>
      </c>
      <c r="D25" s="44">
        <f>年齢別人口表!C21</f>
        <v>128</v>
      </c>
      <c r="E25" s="44">
        <f t="shared" si="0"/>
        <v>265</v>
      </c>
      <c r="F25" s="42">
        <f>年齢別人口表!E21</f>
        <v>0</v>
      </c>
      <c r="G25" s="44">
        <f>年齢別人口表!F21</f>
        <v>4</v>
      </c>
      <c r="H25" s="44">
        <f t="shared" si="1"/>
        <v>4</v>
      </c>
      <c r="I25" s="45">
        <f t="shared" si="2"/>
        <v>269</v>
      </c>
      <c r="J25" s="54" t="s">
        <v>69</v>
      </c>
      <c r="K25" s="43">
        <f>年齢別人口表!B56</f>
        <v>316</v>
      </c>
      <c r="L25" s="44">
        <f>年齢別人口表!C56</f>
        <v>247</v>
      </c>
      <c r="M25" s="44">
        <f t="shared" si="3"/>
        <v>563</v>
      </c>
      <c r="N25" s="42">
        <f>年齢別人口表!E56</f>
        <v>4</v>
      </c>
      <c r="O25" s="44">
        <f>年齢別人口表!F56</f>
        <v>5</v>
      </c>
      <c r="P25" s="44">
        <f t="shared" si="4"/>
        <v>9</v>
      </c>
      <c r="Q25" s="45">
        <f t="shared" si="5"/>
        <v>572</v>
      </c>
      <c r="R25" s="54" t="s">
        <v>70</v>
      </c>
      <c r="S25" s="43">
        <f>年齢別人口表!B91</f>
        <v>54</v>
      </c>
      <c r="T25" s="44">
        <f>年齢別人口表!C91</f>
        <v>99</v>
      </c>
      <c r="U25" s="44">
        <f t="shared" si="6"/>
        <v>153</v>
      </c>
      <c r="V25" s="42">
        <f>年齢別人口表!E91</f>
        <v>0</v>
      </c>
      <c r="W25" s="44">
        <f>年齢別人口表!F91</f>
        <v>0</v>
      </c>
      <c r="X25" s="44">
        <f t="shared" si="7"/>
        <v>0</v>
      </c>
      <c r="Y25" s="67">
        <f t="shared" si="8"/>
        <v>153</v>
      </c>
      <c r="Z25" s="68"/>
      <c r="AA25" s="69" t="s">
        <v>122</v>
      </c>
      <c r="AB25" s="69" t="s">
        <v>123</v>
      </c>
      <c r="AC25" s="69" t="s">
        <v>124</v>
      </c>
      <c r="AD25" s="69" t="s">
        <v>7</v>
      </c>
      <c r="AE25" s="68"/>
      <c r="AF25" s="68"/>
      <c r="AG25" s="68"/>
      <c r="AI25" s="39">
        <f t="shared" si="12"/>
        <v>2466</v>
      </c>
      <c r="AJ25" s="39">
        <f t="shared" si="13"/>
        <v>16960</v>
      </c>
      <c r="AK25" s="39">
        <f t="shared" si="14"/>
        <v>4752</v>
      </c>
      <c r="AM25" s="39">
        <f t="shared" si="16"/>
        <v>2376</v>
      </c>
      <c r="AN25" s="39">
        <f t="shared" si="17"/>
        <v>13356</v>
      </c>
      <c r="AO25" s="39">
        <f t="shared" si="18"/>
        <v>8712</v>
      </c>
      <c r="AQ25" s="39">
        <f t="shared" si="20"/>
        <v>4842</v>
      </c>
      <c r="AR25" s="39">
        <f t="shared" si="21"/>
        <v>30316</v>
      </c>
      <c r="AS25" s="39">
        <f t="shared" si="22"/>
        <v>13464</v>
      </c>
    </row>
    <row r="26" spans="2:46" s="39" customFormat="1" ht="21" customHeight="1" x14ac:dyDescent="0.4">
      <c r="B26" s="41" t="s">
        <v>71</v>
      </c>
      <c r="C26" s="42">
        <f>年齢別人口表!B22</f>
        <v>139</v>
      </c>
      <c r="D26" s="44">
        <f>年齢別人口表!C22</f>
        <v>106</v>
      </c>
      <c r="E26" s="44">
        <f t="shared" si="0"/>
        <v>245</v>
      </c>
      <c r="F26" s="42">
        <f>年齢別人口表!E22</f>
        <v>4</v>
      </c>
      <c r="G26" s="44">
        <f>年齢別人口表!F22</f>
        <v>11</v>
      </c>
      <c r="H26" s="44">
        <f t="shared" si="1"/>
        <v>15</v>
      </c>
      <c r="I26" s="45">
        <f t="shared" si="2"/>
        <v>260</v>
      </c>
      <c r="J26" s="54" t="s">
        <v>72</v>
      </c>
      <c r="K26" s="43">
        <f>年齢別人口表!B57</f>
        <v>288</v>
      </c>
      <c r="L26" s="44">
        <f>年齢別人口表!C57</f>
        <v>266</v>
      </c>
      <c r="M26" s="44">
        <f t="shared" si="3"/>
        <v>554</v>
      </c>
      <c r="N26" s="42">
        <f>年齢別人口表!E57</f>
        <v>7</v>
      </c>
      <c r="O26" s="44">
        <f>年齢別人口表!F57</f>
        <v>6</v>
      </c>
      <c r="P26" s="44">
        <f t="shared" si="4"/>
        <v>13</v>
      </c>
      <c r="Q26" s="45">
        <f t="shared" si="5"/>
        <v>567</v>
      </c>
      <c r="R26" s="54" t="s">
        <v>73</v>
      </c>
      <c r="S26" s="43">
        <f>年齢別人口表!B92</f>
        <v>53</v>
      </c>
      <c r="T26" s="44">
        <f>年齢別人口表!C92</f>
        <v>86</v>
      </c>
      <c r="U26" s="44">
        <f t="shared" si="6"/>
        <v>139</v>
      </c>
      <c r="V26" s="42">
        <f>年齢別人口表!E92</f>
        <v>0</v>
      </c>
      <c r="W26" s="44">
        <f>年齢別人口表!F92</f>
        <v>0</v>
      </c>
      <c r="X26" s="44">
        <f t="shared" si="7"/>
        <v>0</v>
      </c>
      <c r="Y26" s="67">
        <f t="shared" si="8"/>
        <v>139</v>
      </c>
      <c r="Z26" s="68"/>
      <c r="AA26" s="69" t="s">
        <v>125</v>
      </c>
      <c r="AB26" s="66">
        <f>C9+F9+C15+F15+C21+F21</f>
        <v>1333</v>
      </c>
      <c r="AC26" s="66">
        <f>D9+G9+D15+G15+D21+G21</f>
        <v>1233</v>
      </c>
      <c r="AD26" s="66">
        <f>I9+I15+I21</f>
        <v>2566</v>
      </c>
      <c r="AE26" s="68"/>
      <c r="AF26" s="68"/>
      <c r="AG26" s="68"/>
      <c r="AI26" s="39">
        <f t="shared" si="12"/>
        <v>2717</v>
      </c>
      <c r="AJ26" s="39">
        <f t="shared" si="13"/>
        <v>15930</v>
      </c>
      <c r="AK26" s="39">
        <f t="shared" si="14"/>
        <v>4717</v>
      </c>
      <c r="AM26" s="39">
        <f t="shared" si="16"/>
        <v>2223</v>
      </c>
      <c r="AN26" s="39">
        <f t="shared" si="17"/>
        <v>14688</v>
      </c>
      <c r="AO26" s="39">
        <f t="shared" si="18"/>
        <v>7654</v>
      </c>
      <c r="AQ26" s="39">
        <f t="shared" si="20"/>
        <v>4940</v>
      </c>
      <c r="AR26" s="39">
        <f t="shared" si="21"/>
        <v>30618</v>
      </c>
      <c r="AS26" s="39">
        <f t="shared" si="22"/>
        <v>12371</v>
      </c>
    </row>
    <row r="27" spans="2:46" s="39" customFormat="1" ht="21" customHeight="1" x14ac:dyDescent="0.4">
      <c r="B27" s="56" t="s">
        <v>13</v>
      </c>
      <c r="C27" s="57">
        <f>SUM(C22:C26)</f>
        <v>676</v>
      </c>
      <c r="D27" s="59">
        <f>SUM(D22:D26)</f>
        <v>573</v>
      </c>
      <c r="E27" s="59">
        <f t="shared" si="0"/>
        <v>1249</v>
      </c>
      <c r="F27" s="57">
        <f t="shared" ref="F27:G27" si="43">SUM(F22:F26)</f>
        <v>12</v>
      </c>
      <c r="G27" s="59">
        <f t="shared" si="43"/>
        <v>21</v>
      </c>
      <c r="H27" s="59">
        <f t="shared" si="1"/>
        <v>33</v>
      </c>
      <c r="I27" s="60">
        <f t="shared" si="2"/>
        <v>1282</v>
      </c>
      <c r="J27" s="62" t="s">
        <v>13</v>
      </c>
      <c r="K27" s="58">
        <f>SUM(K22:K26)</f>
        <v>1323</v>
      </c>
      <c r="L27" s="59">
        <f>SUM(L22:L26)</f>
        <v>1142</v>
      </c>
      <c r="M27" s="59">
        <f t="shared" si="3"/>
        <v>2465</v>
      </c>
      <c r="N27" s="57">
        <f t="shared" ref="N27" si="44">SUM(N22:N26)</f>
        <v>15</v>
      </c>
      <c r="O27" s="59">
        <f t="shared" ref="O27" si="45">SUM(O22:O26)</f>
        <v>33</v>
      </c>
      <c r="P27" s="59">
        <f t="shared" si="4"/>
        <v>48</v>
      </c>
      <c r="Q27" s="60">
        <f t="shared" si="5"/>
        <v>2513</v>
      </c>
      <c r="R27" s="62" t="s">
        <v>13</v>
      </c>
      <c r="S27" s="58">
        <f>SUM(S22:S26)</f>
        <v>359</v>
      </c>
      <c r="T27" s="59">
        <f>SUM(T22:T26)</f>
        <v>545</v>
      </c>
      <c r="U27" s="59">
        <f t="shared" si="6"/>
        <v>904</v>
      </c>
      <c r="V27" s="57">
        <f t="shared" ref="V27" si="46">SUM(V22:V26)</f>
        <v>0</v>
      </c>
      <c r="W27" s="59">
        <f t="shared" ref="W27" si="47">SUM(W22:W26)</f>
        <v>3</v>
      </c>
      <c r="X27" s="59">
        <f t="shared" si="7"/>
        <v>3</v>
      </c>
      <c r="Y27" s="70">
        <f t="shared" si="8"/>
        <v>907</v>
      </c>
      <c r="Z27" s="68"/>
      <c r="AA27" s="69" t="s">
        <v>126</v>
      </c>
      <c r="AB27" s="66">
        <f>C27+F27+C33+F33+C39+F39+C45+F45+K9+N9+K15+N15+K21+N21+K27+N27+K33+N33+K39+N39</f>
        <v>8843</v>
      </c>
      <c r="AC27" s="66">
        <f>D27+G27+D33+G33+D39+G39+D45+G45+L9+O9+L15+O15+L21+O21+L27+O27+L33+O33+L39+O39</f>
        <v>7699</v>
      </c>
      <c r="AD27" s="66">
        <f>I27+I33+I39+I45+Q9+Q15+Q21+Q27+Q33+Q39</f>
        <v>16542</v>
      </c>
      <c r="AE27" s="68"/>
      <c r="AF27" s="68"/>
      <c r="AG27" s="68"/>
    </row>
    <row r="28" spans="2:46" s="39" customFormat="1" ht="21" customHeight="1" x14ac:dyDescent="0.4">
      <c r="B28" s="64" t="s">
        <v>74</v>
      </c>
      <c r="C28" s="47">
        <f>年齢別人口表!B23</f>
        <v>133</v>
      </c>
      <c r="D28" s="51">
        <f>年齢別人口表!C23</f>
        <v>121</v>
      </c>
      <c r="E28" s="44">
        <f t="shared" si="0"/>
        <v>254</v>
      </c>
      <c r="F28" s="42">
        <f>年齢別人口表!E23</f>
        <v>15</v>
      </c>
      <c r="G28" s="44">
        <f>年齢別人口表!F23</f>
        <v>4</v>
      </c>
      <c r="H28" s="44">
        <f t="shared" si="1"/>
        <v>19</v>
      </c>
      <c r="I28" s="49">
        <f t="shared" si="2"/>
        <v>273</v>
      </c>
      <c r="J28" s="50" t="s">
        <v>75</v>
      </c>
      <c r="K28" s="48">
        <f>年齢別人口表!B58</f>
        <v>304</v>
      </c>
      <c r="L28" s="51">
        <f>年齢別人口表!C58</f>
        <v>241</v>
      </c>
      <c r="M28" s="44">
        <f t="shared" si="3"/>
        <v>545</v>
      </c>
      <c r="N28" s="47">
        <f>年齢別人口表!E58</f>
        <v>2</v>
      </c>
      <c r="O28" s="51">
        <f>年齢別人口表!F58</f>
        <v>11</v>
      </c>
      <c r="P28" s="44">
        <f t="shared" si="4"/>
        <v>13</v>
      </c>
      <c r="Q28" s="49">
        <f t="shared" si="5"/>
        <v>558</v>
      </c>
      <c r="R28" s="50" t="s">
        <v>76</v>
      </c>
      <c r="S28" s="48">
        <f>年齢別人口表!B93</f>
        <v>48</v>
      </c>
      <c r="T28" s="51">
        <f>年齢別人口表!C93</f>
        <v>66</v>
      </c>
      <c r="U28" s="44">
        <f t="shared" si="6"/>
        <v>114</v>
      </c>
      <c r="V28" s="47">
        <f>年齢別人口表!E93</f>
        <v>0</v>
      </c>
      <c r="W28" s="51">
        <f>年齢別人口表!F93</f>
        <v>0</v>
      </c>
      <c r="X28" s="44">
        <f t="shared" si="7"/>
        <v>0</v>
      </c>
      <c r="Y28" s="71">
        <f t="shared" si="8"/>
        <v>114</v>
      </c>
      <c r="Z28" s="68"/>
      <c r="AA28" s="69" t="s">
        <v>127</v>
      </c>
      <c r="AB28" s="66">
        <f>K45+N45+S9+V9+S15+V15+S21+V21+S27+V27+S33+V33+S39+V39+S45+V45+AA9+AD9+AA15+AD15+AA21+AD21</f>
        <v>3821</v>
      </c>
      <c r="AC28" s="66">
        <f>L45+O45+T9+W9+T15+W15+T21+W21+T27+W27+T33+W33+T39+W39+T45+W45+AB9+AE9+AB15+AE15+AB21+AE21</f>
        <v>4714</v>
      </c>
      <c r="AD28" s="66">
        <f>Q45+Y9+Y15+Y21+Y27+Y33+Y39+Y45+AG9+AG15+AG21</f>
        <v>8535</v>
      </c>
      <c r="AE28" s="68"/>
      <c r="AF28" s="68"/>
      <c r="AG28" s="68"/>
      <c r="AI28" s="39">
        <f t="shared" si="12"/>
        <v>2960</v>
      </c>
      <c r="AJ28" s="39">
        <f t="shared" si="13"/>
        <v>16830</v>
      </c>
      <c r="AK28" s="39">
        <f t="shared" si="14"/>
        <v>4320</v>
      </c>
      <c r="AM28" s="39">
        <f t="shared" si="16"/>
        <v>2500</v>
      </c>
      <c r="AN28" s="39">
        <f t="shared" si="17"/>
        <v>13860</v>
      </c>
      <c r="AO28" s="39">
        <f t="shared" si="18"/>
        <v>5940</v>
      </c>
      <c r="AQ28" s="39">
        <f t="shared" si="20"/>
        <v>5460</v>
      </c>
      <c r="AR28" s="39">
        <f t="shared" si="21"/>
        <v>30690</v>
      </c>
      <c r="AS28" s="39">
        <f t="shared" si="22"/>
        <v>10260</v>
      </c>
    </row>
    <row r="29" spans="2:46" s="39" customFormat="1" ht="21" customHeight="1" x14ac:dyDescent="0.4">
      <c r="B29" s="41" t="s">
        <v>77</v>
      </c>
      <c r="C29" s="42">
        <f>年齢別人口表!B24</f>
        <v>147</v>
      </c>
      <c r="D29" s="44">
        <f>年齢別人口表!C24</f>
        <v>116</v>
      </c>
      <c r="E29" s="44">
        <f t="shared" si="0"/>
        <v>263</v>
      </c>
      <c r="F29" s="42">
        <f>年齢別人口表!E24</f>
        <v>16</v>
      </c>
      <c r="G29" s="44">
        <f>年齢別人口表!F24</f>
        <v>6</v>
      </c>
      <c r="H29" s="44">
        <f t="shared" si="1"/>
        <v>22</v>
      </c>
      <c r="I29" s="45">
        <f t="shared" si="2"/>
        <v>285</v>
      </c>
      <c r="J29" s="54" t="s">
        <v>78</v>
      </c>
      <c r="K29" s="43">
        <f>年齢別人口表!B59</f>
        <v>323</v>
      </c>
      <c r="L29" s="44">
        <f>年齢別人口表!C59</f>
        <v>237</v>
      </c>
      <c r="M29" s="44">
        <f t="shared" si="3"/>
        <v>560</v>
      </c>
      <c r="N29" s="42">
        <f>年齢別人口表!E59</f>
        <v>5</v>
      </c>
      <c r="O29" s="44">
        <f>年齢別人口表!F59</f>
        <v>5</v>
      </c>
      <c r="P29" s="44">
        <f t="shared" si="4"/>
        <v>10</v>
      </c>
      <c r="Q29" s="45">
        <f t="shared" si="5"/>
        <v>570</v>
      </c>
      <c r="R29" s="54" t="s">
        <v>79</v>
      </c>
      <c r="S29" s="43">
        <f>年齢別人口表!B94</f>
        <v>26</v>
      </c>
      <c r="T29" s="44">
        <f>年齢別人口表!C94</f>
        <v>59</v>
      </c>
      <c r="U29" s="44">
        <f t="shared" si="6"/>
        <v>85</v>
      </c>
      <c r="V29" s="42">
        <f>年齢別人口表!E94</f>
        <v>0</v>
      </c>
      <c r="W29" s="44">
        <f>年齢別人口表!F94</f>
        <v>0</v>
      </c>
      <c r="X29" s="44">
        <f t="shared" si="7"/>
        <v>0</v>
      </c>
      <c r="Y29" s="67">
        <f t="shared" si="8"/>
        <v>85</v>
      </c>
      <c r="Z29" s="68"/>
      <c r="AA29" s="32"/>
      <c r="AB29" s="32"/>
      <c r="AC29" s="32"/>
      <c r="AD29" s="32"/>
      <c r="AE29" s="68"/>
      <c r="AF29" s="68"/>
      <c r="AG29" s="68"/>
      <c r="AI29" s="39">
        <f t="shared" si="12"/>
        <v>3423</v>
      </c>
      <c r="AJ29" s="39">
        <f t="shared" si="13"/>
        <v>18368</v>
      </c>
      <c r="AK29" s="39">
        <f t="shared" si="14"/>
        <v>2366</v>
      </c>
      <c r="AM29" s="39">
        <f t="shared" si="16"/>
        <v>2562</v>
      </c>
      <c r="AN29" s="39">
        <f t="shared" si="17"/>
        <v>13552</v>
      </c>
      <c r="AO29" s="39">
        <f t="shared" si="18"/>
        <v>5369</v>
      </c>
      <c r="AQ29" s="39">
        <f t="shared" si="20"/>
        <v>5985</v>
      </c>
      <c r="AR29" s="39">
        <f t="shared" si="21"/>
        <v>31920</v>
      </c>
      <c r="AS29" s="39">
        <f t="shared" si="22"/>
        <v>7735</v>
      </c>
    </row>
    <row r="30" spans="2:46" s="39" customFormat="1" ht="21" customHeight="1" x14ac:dyDescent="0.4">
      <c r="B30" s="41" t="s">
        <v>80</v>
      </c>
      <c r="C30" s="42">
        <f>年齢別人口表!B25</f>
        <v>132</v>
      </c>
      <c r="D30" s="44">
        <f>年齢別人口表!C25</f>
        <v>139</v>
      </c>
      <c r="E30" s="44">
        <f t="shared" si="0"/>
        <v>271</v>
      </c>
      <c r="F30" s="42">
        <f>年齢別人口表!E25</f>
        <v>23</v>
      </c>
      <c r="G30" s="44">
        <f>年齢別人口表!F25</f>
        <v>6</v>
      </c>
      <c r="H30" s="44">
        <f t="shared" si="1"/>
        <v>29</v>
      </c>
      <c r="I30" s="45">
        <f t="shared" si="2"/>
        <v>300</v>
      </c>
      <c r="J30" s="54" t="s">
        <v>81</v>
      </c>
      <c r="K30" s="43">
        <f>年齢別人口表!B60</f>
        <v>275</v>
      </c>
      <c r="L30" s="44">
        <f>年齢別人口表!C60</f>
        <v>257</v>
      </c>
      <c r="M30" s="44">
        <f t="shared" si="3"/>
        <v>532</v>
      </c>
      <c r="N30" s="42">
        <f>年齢別人口表!E60</f>
        <v>5</v>
      </c>
      <c r="O30" s="44">
        <f>年齢別人口表!F60</f>
        <v>4</v>
      </c>
      <c r="P30" s="44">
        <f t="shared" si="4"/>
        <v>9</v>
      </c>
      <c r="Q30" s="45">
        <f t="shared" si="5"/>
        <v>541</v>
      </c>
      <c r="R30" s="54" t="s">
        <v>82</v>
      </c>
      <c r="S30" s="43">
        <f>年齢別人口表!B95</f>
        <v>17</v>
      </c>
      <c r="T30" s="44">
        <f>年齢別人口表!C95</f>
        <v>48</v>
      </c>
      <c r="U30" s="44">
        <f t="shared" si="6"/>
        <v>65</v>
      </c>
      <c r="V30" s="42">
        <f>年齢別人口表!E95</f>
        <v>0</v>
      </c>
      <c r="W30" s="44">
        <f>年齢別人口表!F95</f>
        <v>0</v>
      </c>
      <c r="X30" s="44">
        <f t="shared" si="7"/>
        <v>0</v>
      </c>
      <c r="Y30" s="67">
        <f t="shared" si="8"/>
        <v>65</v>
      </c>
      <c r="Z30" s="68"/>
      <c r="AA30" s="46" t="s">
        <v>131</v>
      </c>
      <c r="AB30" s="69" t="s">
        <v>123</v>
      </c>
      <c r="AC30" s="69" t="s">
        <v>124</v>
      </c>
      <c r="AD30" s="69" t="s">
        <v>7</v>
      </c>
      <c r="AE30" s="68"/>
      <c r="AF30" s="68"/>
      <c r="AG30" s="68"/>
      <c r="AI30" s="39">
        <f t="shared" si="12"/>
        <v>3410</v>
      </c>
      <c r="AJ30" s="39">
        <f t="shared" si="13"/>
        <v>15960</v>
      </c>
      <c r="AK30" s="39">
        <f t="shared" si="14"/>
        <v>1564</v>
      </c>
      <c r="AM30" s="39">
        <f t="shared" si="16"/>
        <v>3190</v>
      </c>
      <c r="AN30" s="39">
        <f t="shared" si="17"/>
        <v>14877</v>
      </c>
      <c r="AO30" s="39">
        <f t="shared" si="18"/>
        <v>4416</v>
      </c>
      <c r="AQ30" s="39">
        <f t="shared" si="20"/>
        <v>6600</v>
      </c>
      <c r="AR30" s="39">
        <f t="shared" si="21"/>
        <v>30837</v>
      </c>
      <c r="AS30" s="39">
        <f t="shared" si="22"/>
        <v>5980</v>
      </c>
    </row>
    <row r="31" spans="2:46" s="39" customFormat="1" ht="21" customHeight="1" x14ac:dyDescent="0.4">
      <c r="B31" s="41" t="s">
        <v>83</v>
      </c>
      <c r="C31" s="42">
        <f>年齢別人口表!B26</f>
        <v>112</v>
      </c>
      <c r="D31" s="44">
        <f>年齢別人口表!C26</f>
        <v>136</v>
      </c>
      <c r="E31" s="44">
        <f t="shared" si="0"/>
        <v>248</v>
      </c>
      <c r="F31" s="42">
        <f>年齢別人口表!E26</f>
        <v>19</v>
      </c>
      <c r="G31" s="44">
        <f>年齢別人口表!F26</f>
        <v>10</v>
      </c>
      <c r="H31" s="44">
        <f t="shared" si="1"/>
        <v>29</v>
      </c>
      <c r="I31" s="45">
        <f t="shared" si="2"/>
        <v>277</v>
      </c>
      <c r="J31" s="54" t="s">
        <v>84</v>
      </c>
      <c r="K31" s="43">
        <f>年齢別人口表!B61</f>
        <v>266</v>
      </c>
      <c r="L31" s="44">
        <f>年齢別人口表!C61</f>
        <v>255</v>
      </c>
      <c r="M31" s="44">
        <f t="shared" si="3"/>
        <v>521</v>
      </c>
      <c r="N31" s="42">
        <f>年齢別人口表!E61</f>
        <v>2</v>
      </c>
      <c r="O31" s="44">
        <f>年齢別人口表!F61</f>
        <v>4</v>
      </c>
      <c r="P31" s="44">
        <f t="shared" si="4"/>
        <v>6</v>
      </c>
      <c r="Q31" s="45">
        <f t="shared" si="5"/>
        <v>527</v>
      </c>
      <c r="R31" s="54" t="s">
        <v>85</v>
      </c>
      <c r="S31" s="43">
        <f>年齢別人口表!B96</f>
        <v>11</v>
      </c>
      <c r="T31" s="44">
        <f>年齢別人口表!C96</f>
        <v>37</v>
      </c>
      <c r="U31" s="44">
        <f t="shared" si="6"/>
        <v>48</v>
      </c>
      <c r="V31" s="42">
        <f>年齢別人口表!E96</f>
        <v>0</v>
      </c>
      <c r="W31" s="44">
        <f>年齢別人口表!F96</f>
        <v>0</v>
      </c>
      <c r="X31" s="44">
        <f t="shared" si="7"/>
        <v>0</v>
      </c>
      <c r="Y31" s="67">
        <f t="shared" si="8"/>
        <v>48</v>
      </c>
      <c r="Z31" s="68"/>
      <c r="AA31" s="61" t="s">
        <v>122</v>
      </c>
      <c r="AB31" s="72">
        <f>AL45/(AB26+AB27+AB28)</f>
        <v>48.484318068157464</v>
      </c>
      <c r="AC31" s="72">
        <f>AP45/(AC26+AC27+AC28)</f>
        <v>51.62560457276858</v>
      </c>
      <c r="AD31" s="72">
        <f>AT45/(AD26+AD27+AD28)</f>
        <v>50.0350179068842</v>
      </c>
      <c r="AE31" s="68"/>
      <c r="AF31" s="68"/>
      <c r="AG31" s="68"/>
      <c r="AI31" s="39">
        <f t="shared" si="12"/>
        <v>3013</v>
      </c>
      <c r="AJ31" s="39">
        <f t="shared" si="13"/>
        <v>15544</v>
      </c>
      <c r="AK31" s="39">
        <f t="shared" si="14"/>
        <v>1023</v>
      </c>
      <c r="AM31" s="39">
        <f t="shared" si="16"/>
        <v>3358</v>
      </c>
      <c r="AN31" s="39">
        <f t="shared" si="17"/>
        <v>15022</v>
      </c>
      <c r="AO31" s="39">
        <f t="shared" si="18"/>
        <v>3441</v>
      </c>
      <c r="AQ31" s="39">
        <f t="shared" si="20"/>
        <v>6371</v>
      </c>
      <c r="AR31" s="39">
        <f t="shared" si="21"/>
        <v>30566</v>
      </c>
      <c r="AS31" s="39">
        <f t="shared" si="22"/>
        <v>4464</v>
      </c>
    </row>
    <row r="32" spans="2:46" s="39" customFormat="1" ht="21" customHeight="1" x14ac:dyDescent="0.4">
      <c r="B32" s="41" t="s">
        <v>86</v>
      </c>
      <c r="C32" s="42">
        <f>年齢別人口表!B27</f>
        <v>110</v>
      </c>
      <c r="D32" s="44">
        <f>年齢別人口表!C27</f>
        <v>105</v>
      </c>
      <c r="E32" s="44">
        <f t="shared" si="0"/>
        <v>215</v>
      </c>
      <c r="F32" s="42">
        <f>年齢別人口表!E27</f>
        <v>17</v>
      </c>
      <c r="G32" s="44">
        <f>年齢別人口表!F27</f>
        <v>11</v>
      </c>
      <c r="H32" s="44">
        <f t="shared" si="1"/>
        <v>28</v>
      </c>
      <c r="I32" s="45">
        <f t="shared" si="2"/>
        <v>243</v>
      </c>
      <c r="J32" s="54" t="s">
        <v>87</v>
      </c>
      <c r="K32" s="43">
        <f>年齢別人口表!B62</f>
        <v>244</v>
      </c>
      <c r="L32" s="44">
        <f>年齢別人口表!C62</f>
        <v>196</v>
      </c>
      <c r="M32" s="44">
        <f t="shared" si="3"/>
        <v>440</v>
      </c>
      <c r="N32" s="42">
        <f>年齢別人口表!E62</f>
        <v>3</v>
      </c>
      <c r="O32" s="44">
        <f>年齢別人口表!F62</f>
        <v>4</v>
      </c>
      <c r="P32" s="44">
        <f t="shared" si="4"/>
        <v>7</v>
      </c>
      <c r="Q32" s="45">
        <f t="shared" si="5"/>
        <v>447</v>
      </c>
      <c r="R32" s="54" t="s">
        <v>88</v>
      </c>
      <c r="S32" s="43">
        <f>年齢別人口表!B97</f>
        <v>9</v>
      </c>
      <c r="T32" s="44">
        <f>年齢別人口表!C97</f>
        <v>31</v>
      </c>
      <c r="U32" s="44">
        <f t="shared" si="6"/>
        <v>40</v>
      </c>
      <c r="V32" s="42">
        <f>年齢別人口表!E97</f>
        <v>0</v>
      </c>
      <c r="W32" s="44">
        <f>年齢別人口表!F97</f>
        <v>0</v>
      </c>
      <c r="X32" s="44">
        <f t="shared" si="7"/>
        <v>0</v>
      </c>
      <c r="Y32" s="67">
        <f t="shared" si="8"/>
        <v>40</v>
      </c>
      <c r="Z32" s="68"/>
      <c r="AA32" s="68"/>
      <c r="AB32" s="68"/>
      <c r="AC32" s="68"/>
      <c r="AD32" s="68"/>
      <c r="AE32" s="68"/>
      <c r="AF32" s="68"/>
      <c r="AG32" s="68"/>
      <c r="AI32" s="39">
        <f t="shared" si="12"/>
        <v>3048</v>
      </c>
      <c r="AJ32" s="39">
        <f t="shared" si="13"/>
        <v>14573</v>
      </c>
      <c r="AK32" s="39">
        <f t="shared" si="14"/>
        <v>846</v>
      </c>
      <c r="AM32" s="39">
        <f t="shared" si="16"/>
        <v>2784</v>
      </c>
      <c r="AN32" s="39">
        <f t="shared" si="17"/>
        <v>11800</v>
      </c>
      <c r="AO32" s="39">
        <f t="shared" si="18"/>
        <v>2914</v>
      </c>
      <c r="AQ32" s="39">
        <f t="shared" si="20"/>
        <v>5832</v>
      </c>
      <c r="AR32" s="39">
        <f t="shared" si="21"/>
        <v>26373</v>
      </c>
      <c r="AS32" s="39">
        <f t="shared" si="22"/>
        <v>3760</v>
      </c>
    </row>
    <row r="33" spans="2:46" s="39" customFormat="1" ht="21" customHeight="1" x14ac:dyDescent="0.4">
      <c r="B33" s="56" t="s">
        <v>13</v>
      </c>
      <c r="C33" s="57">
        <f>SUM(C28:C32)</f>
        <v>634</v>
      </c>
      <c r="D33" s="59">
        <f>SUM(D28:D32)</f>
        <v>617</v>
      </c>
      <c r="E33" s="59">
        <f t="shared" si="0"/>
        <v>1251</v>
      </c>
      <c r="F33" s="57">
        <f t="shared" ref="F33:G33" si="48">SUM(F28:F32)</f>
        <v>90</v>
      </c>
      <c r="G33" s="59">
        <f t="shared" si="48"/>
        <v>37</v>
      </c>
      <c r="H33" s="59">
        <f t="shared" si="1"/>
        <v>127</v>
      </c>
      <c r="I33" s="60">
        <f t="shared" si="2"/>
        <v>1378</v>
      </c>
      <c r="J33" s="62" t="s">
        <v>13</v>
      </c>
      <c r="K33" s="58">
        <f>SUM(K28:K32)</f>
        <v>1412</v>
      </c>
      <c r="L33" s="59">
        <f>SUM(L28:L32)</f>
        <v>1186</v>
      </c>
      <c r="M33" s="59">
        <f t="shared" si="3"/>
        <v>2598</v>
      </c>
      <c r="N33" s="57">
        <f t="shared" ref="N33" si="49">SUM(N28:N32)</f>
        <v>17</v>
      </c>
      <c r="O33" s="59">
        <f t="shared" ref="O33" si="50">SUM(O28:O32)</f>
        <v>28</v>
      </c>
      <c r="P33" s="59">
        <f t="shared" si="4"/>
        <v>45</v>
      </c>
      <c r="Q33" s="60">
        <f t="shared" si="5"/>
        <v>2643</v>
      </c>
      <c r="R33" s="62" t="s">
        <v>13</v>
      </c>
      <c r="S33" s="58">
        <f>SUM(S28:S32)</f>
        <v>111</v>
      </c>
      <c r="T33" s="59">
        <f>SUM(T28:T32)</f>
        <v>241</v>
      </c>
      <c r="U33" s="59">
        <f t="shared" si="6"/>
        <v>352</v>
      </c>
      <c r="V33" s="57">
        <f t="shared" ref="V33" si="51">SUM(V28:V32)</f>
        <v>0</v>
      </c>
      <c r="W33" s="59">
        <f t="shared" ref="W33" si="52">SUM(W28:W32)</f>
        <v>0</v>
      </c>
      <c r="X33" s="59">
        <f t="shared" si="7"/>
        <v>0</v>
      </c>
      <c r="Y33" s="70">
        <f t="shared" si="8"/>
        <v>352</v>
      </c>
      <c r="Z33" s="68"/>
      <c r="AA33" s="68"/>
      <c r="AB33" s="68"/>
      <c r="AC33" s="68"/>
      <c r="AD33" s="68"/>
      <c r="AE33" s="68"/>
      <c r="AF33" s="68"/>
      <c r="AG33" s="68"/>
    </row>
    <row r="34" spans="2:46" s="39" customFormat="1" ht="21" customHeight="1" x14ac:dyDescent="0.4">
      <c r="B34" s="64" t="s">
        <v>89</v>
      </c>
      <c r="C34" s="47">
        <f>年齢別人口表!B28</f>
        <v>116</v>
      </c>
      <c r="D34" s="51">
        <f>年齢別人口表!C28</f>
        <v>123</v>
      </c>
      <c r="E34" s="44">
        <f t="shared" si="0"/>
        <v>239</v>
      </c>
      <c r="F34" s="42">
        <f>年齢別人口表!E28</f>
        <v>16</v>
      </c>
      <c r="G34" s="44">
        <f>年齢別人口表!F28</f>
        <v>14</v>
      </c>
      <c r="H34" s="44">
        <f t="shared" si="1"/>
        <v>30</v>
      </c>
      <c r="I34" s="49">
        <f t="shared" si="2"/>
        <v>269</v>
      </c>
      <c r="J34" s="50" t="s">
        <v>90</v>
      </c>
      <c r="K34" s="48">
        <f>年齢別人口表!B63</f>
        <v>195</v>
      </c>
      <c r="L34" s="51">
        <f>年齢別人口表!C63</f>
        <v>168</v>
      </c>
      <c r="M34" s="44">
        <f t="shared" si="3"/>
        <v>363</v>
      </c>
      <c r="N34" s="47">
        <f>年齢別人口表!E63</f>
        <v>2</v>
      </c>
      <c r="O34" s="51">
        <f>年齢別人口表!F63</f>
        <v>5</v>
      </c>
      <c r="P34" s="44">
        <f t="shared" si="4"/>
        <v>7</v>
      </c>
      <c r="Q34" s="49">
        <f t="shared" si="5"/>
        <v>370</v>
      </c>
      <c r="R34" s="50" t="s">
        <v>91</v>
      </c>
      <c r="S34" s="48">
        <f>年齢別人口表!B98</f>
        <v>10</v>
      </c>
      <c r="T34" s="51">
        <f>年齢別人口表!C98</f>
        <v>23</v>
      </c>
      <c r="U34" s="44">
        <f t="shared" si="6"/>
        <v>33</v>
      </c>
      <c r="V34" s="47">
        <f>年齢別人口表!E98</f>
        <v>0</v>
      </c>
      <c r="W34" s="51">
        <f>年齢別人口表!F98</f>
        <v>0</v>
      </c>
      <c r="X34" s="44">
        <f t="shared" si="7"/>
        <v>0</v>
      </c>
      <c r="Y34" s="71">
        <f t="shared" si="8"/>
        <v>33</v>
      </c>
      <c r="Z34" s="68"/>
      <c r="AA34" s="68"/>
      <c r="AB34" s="68"/>
      <c r="AC34" s="68"/>
      <c r="AD34" s="68"/>
      <c r="AE34" s="68"/>
      <c r="AF34" s="68"/>
      <c r="AG34" s="68"/>
      <c r="AI34" s="39">
        <f t="shared" si="12"/>
        <v>3300</v>
      </c>
      <c r="AJ34" s="39">
        <f t="shared" si="13"/>
        <v>11820</v>
      </c>
      <c r="AK34" s="39">
        <f t="shared" si="14"/>
        <v>950</v>
      </c>
      <c r="AM34" s="39">
        <f t="shared" si="16"/>
        <v>3425</v>
      </c>
      <c r="AN34" s="39">
        <f t="shared" si="17"/>
        <v>10380</v>
      </c>
      <c r="AO34" s="39">
        <f t="shared" si="18"/>
        <v>2185</v>
      </c>
      <c r="AQ34" s="39">
        <f t="shared" si="20"/>
        <v>6725</v>
      </c>
      <c r="AR34" s="39">
        <f t="shared" si="21"/>
        <v>22200</v>
      </c>
      <c r="AS34" s="39">
        <f t="shared" si="22"/>
        <v>3135</v>
      </c>
    </row>
    <row r="35" spans="2:46" s="39" customFormat="1" ht="21" customHeight="1" x14ac:dyDescent="0.4">
      <c r="B35" s="41" t="s">
        <v>92</v>
      </c>
      <c r="C35" s="42">
        <f>年齢別人口表!B29</f>
        <v>118</v>
      </c>
      <c r="D35" s="44">
        <f>年齢別人口表!C29</f>
        <v>107</v>
      </c>
      <c r="E35" s="44">
        <f t="shared" si="0"/>
        <v>225</v>
      </c>
      <c r="F35" s="42">
        <f>年齢別人口表!E29</f>
        <v>24</v>
      </c>
      <c r="G35" s="44">
        <f>年齢別人口表!F29</f>
        <v>8</v>
      </c>
      <c r="H35" s="44">
        <f t="shared" si="1"/>
        <v>32</v>
      </c>
      <c r="I35" s="45">
        <f t="shared" si="2"/>
        <v>257</v>
      </c>
      <c r="J35" s="54" t="s">
        <v>93</v>
      </c>
      <c r="K35" s="43">
        <f>年齢別人口表!B64</f>
        <v>213</v>
      </c>
      <c r="L35" s="44">
        <f>年齢別人口表!C64</f>
        <v>172</v>
      </c>
      <c r="M35" s="44">
        <f t="shared" si="3"/>
        <v>385</v>
      </c>
      <c r="N35" s="42">
        <f>年齢別人口表!E64</f>
        <v>2</v>
      </c>
      <c r="O35" s="44">
        <f>年齢別人口表!F64</f>
        <v>3</v>
      </c>
      <c r="P35" s="44">
        <f t="shared" si="4"/>
        <v>5</v>
      </c>
      <c r="Q35" s="45">
        <f t="shared" si="5"/>
        <v>390</v>
      </c>
      <c r="R35" s="54" t="s">
        <v>94</v>
      </c>
      <c r="S35" s="43">
        <f>年齢別人口表!B99</f>
        <v>2</v>
      </c>
      <c r="T35" s="44">
        <f>年齢別人口表!C99</f>
        <v>20</v>
      </c>
      <c r="U35" s="44">
        <f t="shared" si="6"/>
        <v>22</v>
      </c>
      <c r="V35" s="42">
        <f>年齢別人口表!E99</f>
        <v>0</v>
      </c>
      <c r="W35" s="44">
        <f>年齢別人口表!F99</f>
        <v>0</v>
      </c>
      <c r="X35" s="44">
        <f t="shared" si="7"/>
        <v>0</v>
      </c>
      <c r="Y35" s="67">
        <f t="shared" si="8"/>
        <v>22</v>
      </c>
      <c r="Z35" s="68"/>
      <c r="AA35" s="68"/>
      <c r="AB35" s="68"/>
      <c r="AC35" s="68"/>
      <c r="AD35" s="68"/>
      <c r="AE35" s="68"/>
      <c r="AF35" s="68"/>
      <c r="AG35" s="68"/>
      <c r="AI35" s="39">
        <f t="shared" si="12"/>
        <v>3692</v>
      </c>
      <c r="AJ35" s="39">
        <f t="shared" si="13"/>
        <v>13115</v>
      </c>
      <c r="AK35" s="39">
        <f t="shared" si="14"/>
        <v>192</v>
      </c>
      <c r="AM35" s="39">
        <f t="shared" si="16"/>
        <v>2990</v>
      </c>
      <c r="AN35" s="39">
        <f t="shared" si="17"/>
        <v>10675</v>
      </c>
      <c r="AO35" s="39">
        <f t="shared" si="18"/>
        <v>1920</v>
      </c>
      <c r="AQ35" s="39">
        <f t="shared" si="20"/>
        <v>6682</v>
      </c>
      <c r="AR35" s="39">
        <f t="shared" si="21"/>
        <v>23790</v>
      </c>
      <c r="AS35" s="39">
        <f t="shared" si="22"/>
        <v>2112</v>
      </c>
    </row>
    <row r="36" spans="2:46" s="39" customFormat="1" ht="21" customHeight="1" x14ac:dyDescent="0.4">
      <c r="B36" s="41" t="s">
        <v>95</v>
      </c>
      <c r="C36" s="42">
        <f>年齢別人口表!B30</f>
        <v>114</v>
      </c>
      <c r="D36" s="44">
        <f>年齢別人口表!C30</f>
        <v>94</v>
      </c>
      <c r="E36" s="44">
        <f t="shared" si="0"/>
        <v>208</v>
      </c>
      <c r="F36" s="42">
        <f>年齢別人口表!E30</f>
        <v>15</v>
      </c>
      <c r="G36" s="44">
        <f>年齢別人口表!F30</f>
        <v>9</v>
      </c>
      <c r="H36" s="44">
        <f t="shared" si="1"/>
        <v>24</v>
      </c>
      <c r="I36" s="45">
        <f t="shared" si="2"/>
        <v>232</v>
      </c>
      <c r="J36" s="54" t="s">
        <v>96</v>
      </c>
      <c r="K36" s="43">
        <f>年齢別人口表!B65</f>
        <v>182</v>
      </c>
      <c r="L36" s="44">
        <f>年齢別人口表!C65</f>
        <v>171</v>
      </c>
      <c r="M36" s="44">
        <f t="shared" si="3"/>
        <v>353</v>
      </c>
      <c r="N36" s="42">
        <f>年齢別人口表!E65</f>
        <v>0</v>
      </c>
      <c r="O36" s="44">
        <f>年齢別人口表!F65</f>
        <v>3</v>
      </c>
      <c r="P36" s="44">
        <f t="shared" si="4"/>
        <v>3</v>
      </c>
      <c r="Q36" s="45">
        <f t="shared" si="5"/>
        <v>356</v>
      </c>
      <c r="R36" s="54" t="s">
        <v>97</v>
      </c>
      <c r="S36" s="43">
        <f>年齢別人口表!B100</f>
        <v>2</v>
      </c>
      <c r="T36" s="44">
        <f>年齢別人口表!C100</f>
        <v>18</v>
      </c>
      <c r="U36" s="44">
        <f t="shared" si="6"/>
        <v>20</v>
      </c>
      <c r="V36" s="42">
        <f>年齢別人口表!E100</f>
        <v>0</v>
      </c>
      <c r="W36" s="44">
        <f>年齢別人口表!F100</f>
        <v>1</v>
      </c>
      <c r="X36" s="44">
        <f t="shared" si="7"/>
        <v>1</v>
      </c>
      <c r="Y36" s="67">
        <f t="shared" si="8"/>
        <v>21</v>
      </c>
      <c r="Z36" s="68"/>
      <c r="AA36" s="68"/>
      <c r="AB36" s="68"/>
      <c r="AC36" s="68"/>
      <c r="AD36" s="68"/>
      <c r="AE36" s="68"/>
      <c r="AF36" s="68"/>
      <c r="AG36" s="68"/>
      <c r="AI36" s="39">
        <f t="shared" si="12"/>
        <v>3483</v>
      </c>
      <c r="AJ36" s="39">
        <f t="shared" si="13"/>
        <v>11284</v>
      </c>
      <c r="AK36" s="39">
        <f t="shared" si="14"/>
        <v>194</v>
      </c>
      <c r="AM36" s="39">
        <f t="shared" si="16"/>
        <v>2781</v>
      </c>
      <c r="AN36" s="39">
        <f t="shared" si="17"/>
        <v>10788</v>
      </c>
      <c r="AO36" s="39">
        <f t="shared" si="18"/>
        <v>1843</v>
      </c>
      <c r="AQ36" s="39">
        <f t="shared" si="20"/>
        <v>6264</v>
      </c>
      <c r="AR36" s="39">
        <f t="shared" si="21"/>
        <v>22072</v>
      </c>
      <c r="AS36" s="39">
        <f t="shared" si="22"/>
        <v>2037</v>
      </c>
    </row>
    <row r="37" spans="2:46" s="39" customFormat="1" ht="21" customHeight="1" x14ac:dyDescent="0.4">
      <c r="B37" s="41" t="s">
        <v>98</v>
      </c>
      <c r="C37" s="42">
        <f>年齢別人口表!B31</f>
        <v>113</v>
      </c>
      <c r="D37" s="44">
        <f>年齢別人口表!C31</f>
        <v>99</v>
      </c>
      <c r="E37" s="44">
        <f t="shared" si="0"/>
        <v>212</v>
      </c>
      <c r="F37" s="42">
        <f>年齢別人口表!E31</f>
        <v>19</v>
      </c>
      <c r="G37" s="44">
        <f>年齢別人口表!F31</f>
        <v>10</v>
      </c>
      <c r="H37" s="44">
        <f t="shared" si="1"/>
        <v>29</v>
      </c>
      <c r="I37" s="45">
        <f t="shared" si="2"/>
        <v>241</v>
      </c>
      <c r="J37" s="54" t="s">
        <v>99</v>
      </c>
      <c r="K37" s="43">
        <f>年齢別人口表!B66</f>
        <v>166</v>
      </c>
      <c r="L37" s="44">
        <f>年齢別人口表!C66</f>
        <v>158</v>
      </c>
      <c r="M37" s="44">
        <f t="shared" si="3"/>
        <v>324</v>
      </c>
      <c r="N37" s="42">
        <f>年齢別人口表!E66</f>
        <v>2</v>
      </c>
      <c r="O37" s="44">
        <f>年齢別人口表!F66</f>
        <v>2</v>
      </c>
      <c r="P37" s="44">
        <f t="shared" si="4"/>
        <v>4</v>
      </c>
      <c r="Q37" s="45">
        <f t="shared" si="5"/>
        <v>328</v>
      </c>
      <c r="R37" s="54" t="s">
        <v>100</v>
      </c>
      <c r="S37" s="43">
        <f>年齢別人口表!B101</f>
        <v>1</v>
      </c>
      <c r="T37" s="44">
        <f>年齢別人口表!C101</f>
        <v>11</v>
      </c>
      <c r="U37" s="44">
        <f t="shared" si="6"/>
        <v>12</v>
      </c>
      <c r="V37" s="42">
        <f>年齢別人口表!E101</f>
        <v>0</v>
      </c>
      <c r="W37" s="44">
        <f>年齢別人口表!F101</f>
        <v>0</v>
      </c>
      <c r="X37" s="44">
        <f t="shared" si="7"/>
        <v>0</v>
      </c>
      <c r="Y37" s="67">
        <f t="shared" si="8"/>
        <v>12</v>
      </c>
      <c r="Z37" s="68"/>
      <c r="AA37" s="68"/>
      <c r="AB37" s="68"/>
      <c r="AC37" s="68"/>
      <c r="AD37" s="68"/>
      <c r="AE37" s="68"/>
      <c r="AF37" s="68"/>
      <c r="AG37" s="68"/>
      <c r="AI37" s="39">
        <f t="shared" si="12"/>
        <v>3696</v>
      </c>
      <c r="AJ37" s="39">
        <f t="shared" si="13"/>
        <v>10584</v>
      </c>
      <c r="AK37" s="39">
        <f t="shared" si="14"/>
        <v>98</v>
      </c>
      <c r="AM37" s="39">
        <f t="shared" si="16"/>
        <v>3052</v>
      </c>
      <c r="AN37" s="39">
        <f t="shared" si="17"/>
        <v>10080</v>
      </c>
      <c r="AO37" s="39">
        <f t="shared" si="18"/>
        <v>1078</v>
      </c>
      <c r="AQ37" s="39">
        <f t="shared" si="20"/>
        <v>6748</v>
      </c>
      <c r="AR37" s="39">
        <f t="shared" si="21"/>
        <v>20664</v>
      </c>
      <c r="AS37" s="39">
        <f t="shared" si="22"/>
        <v>1176</v>
      </c>
    </row>
    <row r="38" spans="2:46" s="39" customFormat="1" ht="21" customHeight="1" x14ac:dyDescent="0.4">
      <c r="B38" s="41" t="s">
        <v>101</v>
      </c>
      <c r="C38" s="42">
        <f>年齢別人口表!B32</f>
        <v>120</v>
      </c>
      <c r="D38" s="44">
        <f>年齢別人口表!C32</f>
        <v>99</v>
      </c>
      <c r="E38" s="44">
        <f t="shared" si="0"/>
        <v>219</v>
      </c>
      <c r="F38" s="42">
        <f>年齢別人口表!E32</f>
        <v>18</v>
      </c>
      <c r="G38" s="44">
        <f>年齢別人口表!F32</f>
        <v>9</v>
      </c>
      <c r="H38" s="44">
        <f t="shared" si="1"/>
        <v>27</v>
      </c>
      <c r="I38" s="45">
        <f t="shared" si="2"/>
        <v>246</v>
      </c>
      <c r="J38" s="54" t="s">
        <v>102</v>
      </c>
      <c r="K38" s="43">
        <f>年齢別人口表!B67</f>
        <v>168</v>
      </c>
      <c r="L38" s="44">
        <f>年齢別人口表!C67</f>
        <v>155</v>
      </c>
      <c r="M38" s="44">
        <f t="shared" si="3"/>
        <v>323</v>
      </c>
      <c r="N38" s="42">
        <f>年齢別人口表!E67</f>
        <v>2</v>
      </c>
      <c r="O38" s="44">
        <f>年齢別人口表!F67</f>
        <v>2</v>
      </c>
      <c r="P38" s="44">
        <f t="shared" si="4"/>
        <v>4</v>
      </c>
      <c r="Q38" s="45">
        <f t="shared" si="5"/>
        <v>327</v>
      </c>
      <c r="R38" s="54" t="s">
        <v>103</v>
      </c>
      <c r="S38" s="43">
        <f>年齢別人口表!B102</f>
        <v>0</v>
      </c>
      <c r="T38" s="44">
        <f>年齢別人口表!C102</f>
        <v>4</v>
      </c>
      <c r="U38" s="44">
        <f t="shared" si="6"/>
        <v>4</v>
      </c>
      <c r="V38" s="42">
        <f>年齢別人口表!E102</f>
        <v>0</v>
      </c>
      <c r="W38" s="44">
        <f>年齢別人口表!F102</f>
        <v>0</v>
      </c>
      <c r="X38" s="44">
        <f t="shared" si="7"/>
        <v>0</v>
      </c>
      <c r="Y38" s="67">
        <f t="shared" si="8"/>
        <v>4</v>
      </c>
      <c r="Z38" s="68"/>
      <c r="AA38" s="68"/>
      <c r="AB38" s="68"/>
      <c r="AC38" s="68"/>
      <c r="AD38" s="68"/>
      <c r="AE38" s="68"/>
      <c r="AF38" s="68"/>
      <c r="AG38" s="68"/>
      <c r="AI38" s="39">
        <f t="shared" si="12"/>
        <v>4002</v>
      </c>
      <c r="AJ38" s="39">
        <f t="shared" si="13"/>
        <v>10880</v>
      </c>
      <c r="AK38" s="39">
        <f t="shared" si="14"/>
        <v>0</v>
      </c>
      <c r="AM38" s="39">
        <f t="shared" si="16"/>
        <v>3132</v>
      </c>
      <c r="AN38" s="39">
        <f t="shared" si="17"/>
        <v>10048</v>
      </c>
      <c r="AO38" s="39">
        <f t="shared" si="18"/>
        <v>396</v>
      </c>
      <c r="AQ38" s="39">
        <f t="shared" si="20"/>
        <v>7134</v>
      </c>
      <c r="AR38" s="39">
        <f t="shared" si="21"/>
        <v>20928</v>
      </c>
      <c r="AS38" s="39">
        <f t="shared" si="22"/>
        <v>396</v>
      </c>
    </row>
    <row r="39" spans="2:46" s="39" customFormat="1" ht="21" customHeight="1" x14ac:dyDescent="0.4">
      <c r="B39" s="56" t="s">
        <v>13</v>
      </c>
      <c r="C39" s="57">
        <f t="shared" ref="C39:D39" si="53">SUM(C34:C38)</f>
        <v>581</v>
      </c>
      <c r="D39" s="59">
        <f t="shared" si="53"/>
        <v>522</v>
      </c>
      <c r="E39" s="59">
        <f t="shared" si="0"/>
        <v>1103</v>
      </c>
      <c r="F39" s="57">
        <f t="shared" ref="F39:G39" si="54">SUM(F34:F38)</f>
        <v>92</v>
      </c>
      <c r="G39" s="59">
        <f t="shared" si="54"/>
        <v>50</v>
      </c>
      <c r="H39" s="59">
        <f t="shared" si="1"/>
        <v>142</v>
      </c>
      <c r="I39" s="60">
        <f t="shared" si="2"/>
        <v>1245</v>
      </c>
      <c r="J39" s="62" t="s">
        <v>13</v>
      </c>
      <c r="K39" s="58">
        <f t="shared" ref="K39" si="55">SUM(K34:K38)</f>
        <v>924</v>
      </c>
      <c r="L39" s="59">
        <f t="shared" ref="L39" si="56">SUM(L34:L38)</f>
        <v>824</v>
      </c>
      <c r="M39" s="59">
        <f t="shared" si="3"/>
        <v>1748</v>
      </c>
      <c r="N39" s="57">
        <f t="shared" ref="N39" si="57">SUM(N34:N38)</f>
        <v>8</v>
      </c>
      <c r="O39" s="59">
        <f t="shared" ref="O39" si="58">SUM(O34:O38)</f>
        <v>15</v>
      </c>
      <c r="P39" s="59">
        <f t="shared" si="4"/>
        <v>23</v>
      </c>
      <c r="Q39" s="60">
        <f t="shared" si="5"/>
        <v>1771</v>
      </c>
      <c r="R39" s="62" t="s">
        <v>13</v>
      </c>
      <c r="S39" s="58">
        <f t="shared" ref="S39" si="59">SUM(S34:S38)</f>
        <v>15</v>
      </c>
      <c r="T39" s="59">
        <f t="shared" ref="T39" si="60">SUM(T34:T38)</f>
        <v>76</v>
      </c>
      <c r="U39" s="59">
        <f t="shared" si="6"/>
        <v>91</v>
      </c>
      <c r="V39" s="57">
        <f t="shared" ref="V39" si="61">SUM(V34:V38)</f>
        <v>0</v>
      </c>
      <c r="W39" s="59">
        <f t="shared" ref="W39" si="62">SUM(W34:W38)</f>
        <v>1</v>
      </c>
      <c r="X39" s="59">
        <f t="shared" si="7"/>
        <v>1</v>
      </c>
      <c r="Y39" s="70">
        <f t="shared" si="8"/>
        <v>92</v>
      </c>
      <c r="Z39" s="68"/>
      <c r="AA39" s="68"/>
      <c r="AB39" s="68"/>
      <c r="AC39" s="68"/>
      <c r="AD39" s="68"/>
      <c r="AE39" s="68"/>
      <c r="AF39" s="68"/>
      <c r="AG39" s="68"/>
    </row>
    <row r="40" spans="2:46" s="39" customFormat="1" ht="21" customHeight="1" x14ac:dyDescent="0.4">
      <c r="B40" s="64" t="s">
        <v>104</v>
      </c>
      <c r="C40" s="47">
        <f>年齢別人口表!B33</f>
        <v>113</v>
      </c>
      <c r="D40" s="51">
        <f>年齢別人口表!C33</f>
        <v>117</v>
      </c>
      <c r="E40" s="44">
        <f t="shared" si="0"/>
        <v>230</v>
      </c>
      <c r="F40" s="42">
        <f>年齢別人口表!E33</f>
        <v>11</v>
      </c>
      <c r="G40" s="44">
        <f>年齢別人口表!F33</f>
        <v>8</v>
      </c>
      <c r="H40" s="44">
        <f t="shared" si="1"/>
        <v>19</v>
      </c>
      <c r="I40" s="49">
        <f t="shared" si="2"/>
        <v>249</v>
      </c>
      <c r="J40" s="50" t="s">
        <v>105</v>
      </c>
      <c r="K40" s="48">
        <f>年齢別人口表!B68</f>
        <v>175</v>
      </c>
      <c r="L40" s="51">
        <f>年齢別人口表!C68</f>
        <v>138</v>
      </c>
      <c r="M40" s="44">
        <f t="shared" si="3"/>
        <v>313</v>
      </c>
      <c r="N40" s="47">
        <f>年齢別人口表!E68</f>
        <v>2</v>
      </c>
      <c r="O40" s="51">
        <f>年齢別人口表!F68</f>
        <v>3</v>
      </c>
      <c r="P40" s="44">
        <f t="shared" si="4"/>
        <v>5</v>
      </c>
      <c r="Q40" s="49">
        <f t="shared" si="5"/>
        <v>318</v>
      </c>
      <c r="R40" s="50" t="s">
        <v>106</v>
      </c>
      <c r="S40" s="48">
        <f>年齢別人口表!B103</f>
        <v>0</v>
      </c>
      <c r="T40" s="51">
        <f>年齢別人口表!C103</f>
        <v>2</v>
      </c>
      <c r="U40" s="44">
        <f t="shared" si="6"/>
        <v>2</v>
      </c>
      <c r="V40" s="47">
        <f>年齢別人口表!E103</f>
        <v>0</v>
      </c>
      <c r="W40" s="51">
        <f>年齢別人口表!F103</f>
        <v>0</v>
      </c>
      <c r="X40" s="44">
        <f t="shared" si="7"/>
        <v>0</v>
      </c>
      <c r="Y40" s="71">
        <f t="shared" si="8"/>
        <v>2</v>
      </c>
      <c r="Z40" s="68"/>
      <c r="AA40" s="68"/>
      <c r="AB40" s="68"/>
      <c r="AC40" s="68"/>
      <c r="AD40" s="68"/>
      <c r="AE40" s="68"/>
      <c r="AF40" s="68"/>
      <c r="AG40" s="68"/>
      <c r="AI40" s="39">
        <f t="shared" si="12"/>
        <v>3720</v>
      </c>
      <c r="AJ40" s="39">
        <f t="shared" si="13"/>
        <v>11505</v>
      </c>
      <c r="AK40" s="39">
        <f t="shared" si="14"/>
        <v>0</v>
      </c>
      <c r="AM40" s="39">
        <f t="shared" si="16"/>
        <v>3750</v>
      </c>
      <c r="AN40" s="39">
        <f t="shared" si="17"/>
        <v>9165</v>
      </c>
      <c r="AO40" s="39">
        <f t="shared" si="18"/>
        <v>200</v>
      </c>
      <c r="AQ40" s="39">
        <f t="shared" si="20"/>
        <v>7470</v>
      </c>
      <c r="AR40" s="39">
        <f t="shared" si="21"/>
        <v>20670</v>
      </c>
      <c r="AS40" s="39">
        <f t="shared" si="22"/>
        <v>200</v>
      </c>
    </row>
    <row r="41" spans="2:46" s="39" customFormat="1" ht="21" customHeight="1" x14ac:dyDescent="0.4">
      <c r="B41" s="41" t="s">
        <v>107</v>
      </c>
      <c r="C41" s="42">
        <f>年齢別人口表!B34</f>
        <v>116</v>
      </c>
      <c r="D41" s="44">
        <f>年齢別人口表!C34</f>
        <v>104</v>
      </c>
      <c r="E41" s="44">
        <f t="shared" si="0"/>
        <v>220</v>
      </c>
      <c r="F41" s="42">
        <f>年齢別人口表!E34</f>
        <v>14</v>
      </c>
      <c r="G41" s="44">
        <f>年齢別人口表!F34</f>
        <v>9</v>
      </c>
      <c r="H41" s="44">
        <f t="shared" si="1"/>
        <v>23</v>
      </c>
      <c r="I41" s="45">
        <f t="shared" si="2"/>
        <v>243</v>
      </c>
      <c r="J41" s="54" t="s">
        <v>108</v>
      </c>
      <c r="K41" s="43">
        <f>年齢別人口表!B69</f>
        <v>110</v>
      </c>
      <c r="L41" s="44">
        <f>年齢別人口表!C69</f>
        <v>158</v>
      </c>
      <c r="M41" s="44">
        <f t="shared" si="3"/>
        <v>268</v>
      </c>
      <c r="N41" s="42">
        <f>年齢別人口表!E69</f>
        <v>1</v>
      </c>
      <c r="O41" s="44">
        <f>年齢別人口表!F69</f>
        <v>0</v>
      </c>
      <c r="P41" s="44">
        <f t="shared" si="4"/>
        <v>1</v>
      </c>
      <c r="Q41" s="45">
        <f t="shared" si="5"/>
        <v>269</v>
      </c>
      <c r="R41" s="54" t="s">
        <v>109</v>
      </c>
      <c r="S41" s="43">
        <f>年齢別人口表!B104</f>
        <v>0</v>
      </c>
      <c r="T41" s="44">
        <f>年齢別人口表!C104</f>
        <v>7</v>
      </c>
      <c r="U41" s="44">
        <f t="shared" si="6"/>
        <v>7</v>
      </c>
      <c r="V41" s="42">
        <f>年齢別人口表!E104</f>
        <v>0</v>
      </c>
      <c r="W41" s="44">
        <f>年齢別人口表!F104</f>
        <v>0</v>
      </c>
      <c r="X41" s="44">
        <f t="shared" si="7"/>
        <v>0</v>
      </c>
      <c r="Y41" s="67">
        <f t="shared" si="8"/>
        <v>7</v>
      </c>
      <c r="Z41" s="68"/>
      <c r="AA41" s="68"/>
      <c r="AB41" s="68"/>
      <c r="AC41" s="68"/>
      <c r="AD41" s="68"/>
      <c r="AE41" s="68"/>
      <c r="AF41" s="68"/>
      <c r="AG41" s="68"/>
      <c r="AI41" s="39">
        <f t="shared" si="12"/>
        <v>4030</v>
      </c>
      <c r="AJ41" s="39">
        <f t="shared" si="13"/>
        <v>7326</v>
      </c>
      <c r="AK41" s="39">
        <f t="shared" si="14"/>
        <v>0</v>
      </c>
      <c r="AM41" s="39">
        <f t="shared" si="16"/>
        <v>3503</v>
      </c>
      <c r="AN41" s="39">
        <f t="shared" si="17"/>
        <v>10428</v>
      </c>
      <c r="AO41" s="39">
        <f t="shared" si="18"/>
        <v>707</v>
      </c>
      <c r="AQ41" s="39">
        <f t="shared" si="20"/>
        <v>7533</v>
      </c>
      <c r="AR41" s="39">
        <f t="shared" si="21"/>
        <v>17754</v>
      </c>
      <c r="AS41" s="39">
        <f t="shared" si="22"/>
        <v>707</v>
      </c>
    </row>
    <row r="42" spans="2:46" s="39" customFormat="1" ht="21" customHeight="1" x14ac:dyDescent="0.4">
      <c r="B42" s="41" t="s">
        <v>110</v>
      </c>
      <c r="C42" s="42">
        <f>年齢別人口表!B35</f>
        <v>114</v>
      </c>
      <c r="D42" s="44">
        <f>年齢別人口表!C35</f>
        <v>101</v>
      </c>
      <c r="E42" s="44">
        <f t="shared" si="0"/>
        <v>215</v>
      </c>
      <c r="F42" s="42">
        <f>年齢別人口表!E35</f>
        <v>13</v>
      </c>
      <c r="G42" s="44">
        <f>年齢別人口表!F35</f>
        <v>5</v>
      </c>
      <c r="H42" s="44">
        <f t="shared" si="1"/>
        <v>18</v>
      </c>
      <c r="I42" s="45">
        <f t="shared" si="2"/>
        <v>233</v>
      </c>
      <c r="J42" s="54" t="s">
        <v>111</v>
      </c>
      <c r="K42" s="43">
        <f>年齢別人口表!B70</f>
        <v>158</v>
      </c>
      <c r="L42" s="44">
        <f>年齢別人口表!C70</f>
        <v>183</v>
      </c>
      <c r="M42" s="44">
        <f t="shared" si="3"/>
        <v>341</v>
      </c>
      <c r="N42" s="42">
        <f>年齢別人口表!E70</f>
        <v>0</v>
      </c>
      <c r="O42" s="44">
        <f>年齢別人口表!F70</f>
        <v>4</v>
      </c>
      <c r="P42" s="44">
        <f t="shared" si="4"/>
        <v>4</v>
      </c>
      <c r="Q42" s="45">
        <f t="shared" si="5"/>
        <v>345</v>
      </c>
      <c r="R42" s="54" t="s">
        <v>112</v>
      </c>
      <c r="S42" s="43">
        <f>年齢別人口表!B105</f>
        <v>0</v>
      </c>
      <c r="T42" s="44">
        <f>年齢別人口表!C105</f>
        <v>0</v>
      </c>
      <c r="U42" s="44">
        <f t="shared" si="6"/>
        <v>0</v>
      </c>
      <c r="V42" s="42">
        <f>年齢別人口表!E105</f>
        <v>0</v>
      </c>
      <c r="W42" s="44">
        <f>年齢別人口表!F105</f>
        <v>0</v>
      </c>
      <c r="X42" s="44">
        <f t="shared" si="7"/>
        <v>0</v>
      </c>
      <c r="Y42" s="67">
        <f t="shared" si="8"/>
        <v>0</v>
      </c>
      <c r="Z42" s="68"/>
      <c r="AA42" s="68"/>
      <c r="AB42" s="68"/>
      <c r="AC42" s="68"/>
      <c r="AD42" s="68"/>
      <c r="AE42" s="68"/>
      <c r="AF42" s="68"/>
      <c r="AG42" s="68"/>
      <c r="AI42" s="39">
        <f t="shared" si="12"/>
        <v>4064</v>
      </c>
      <c r="AJ42" s="39">
        <f t="shared" si="13"/>
        <v>10586</v>
      </c>
      <c r="AK42" s="39">
        <f t="shared" si="14"/>
        <v>0</v>
      </c>
      <c r="AM42" s="39">
        <f t="shared" si="16"/>
        <v>3392</v>
      </c>
      <c r="AN42" s="39">
        <f t="shared" si="17"/>
        <v>12529</v>
      </c>
      <c r="AO42" s="39">
        <f t="shared" si="18"/>
        <v>0</v>
      </c>
      <c r="AQ42" s="39">
        <f t="shared" si="20"/>
        <v>7456</v>
      </c>
      <c r="AR42" s="39">
        <f t="shared" si="21"/>
        <v>23115</v>
      </c>
      <c r="AS42" s="39">
        <f t="shared" si="22"/>
        <v>0</v>
      </c>
    </row>
    <row r="43" spans="2:46" s="39" customFormat="1" ht="21" customHeight="1" x14ac:dyDescent="0.4">
      <c r="B43" s="41" t="s">
        <v>113</v>
      </c>
      <c r="C43" s="42">
        <f>年齢別人口表!B36</f>
        <v>133</v>
      </c>
      <c r="D43" s="44">
        <f>年齢別人口表!C36</f>
        <v>116</v>
      </c>
      <c r="E43" s="44">
        <f t="shared" si="0"/>
        <v>249</v>
      </c>
      <c r="F43" s="42">
        <f>年齢別人口表!E36</f>
        <v>20</v>
      </c>
      <c r="G43" s="44">
        <f>年齢別人口表!F36</f>
        <v>3</v>
      </c>
      <c r="H43" s="44">
        <f t="shared" si="1"/>
        <v>23</v>
      </c>
      <c r="I43" s="45">
        <f t="shared" si="2"/>
        <v>272</v>
      </c>
      <c r="J43" s="54" t="s">
        <v>114</v>
      </c>
      <c r="K43" s="43">
        <f>年齢別人口表!B71</f>
        <v>179</v>
      </c>
      <c r="L43" s="44">
        <f>年齢別人口表!C71</f>
        <v>170</v>
      </c>
      <c r="M43" s="44">
        <f t="shared" si="3"/>
        <v>349</v>
      </c>
      <c r="N43" s="42">
        <f>年齢別人口表!E71</f>
        <v>1</v>
      </c>
      <c r="O43" s="44">
        <f>年齢別人口表!F71</f>
        <v>3</v>
      </c>
      <c r="P43" s="44">
        <f t="shared" si="4"/>
        <v>4</v>
      </c>
      <c r="Q43" s="45">
        <f t="shared" si="5"/>
        <v>353</v>
      </c>
      <c r="R43" s="54" t="s">
        <v>115</v>
      </c>
      <c r="S43" s="43">
        <f>年齢別人口表!B106</f>
        <v>0</v>
      </c>
      <c r="T43" s="44">
        <f>年齢別人口表!C106</f>
        <v>0</v>
      </c>
      <c r="U43" s="44">
        <f t="shared" si="6"/>
        <v>0</v>
      </c>
      <c r="V43" s="42">
        <f>年齢別人口表!E106</f>
        <v>0</v>
      </c>
      <c r="W43" s="44">
        <f>年齢別人口表!F106</f>
        <v>0</v>
      </c>
      <c r="X43" s="44">
        <f t="shared" si="7"/>
        <v>0</v>
      </c>
      <c r="Y43" s="67">
        <f t="shared" si="8"/>
        <v>0</v>
      </c>
      <c r="Z43" s="68"/>
      <c r="AA43" s="68"/>
      <c r="AB43" s="68"/>
      <c r="AC43" s="68"/>
      <c r="AD43" s="68"/>
      <c r="AE43" s="68"/>
      <c r="AF43" s="68"/>
      <c r="AG43" s="68"/>
      <c r="AI43" s="39">
        <f t="shared" si="12"/>
        <v>5049</v>
      </c>
      <c r="AJ43" s="39">
        <f t="shared" si="13"/>
        <v>12240</v>
      </c>
      <c r="AK43" s="39">
        <f t="shared" si="14"/>
        <v>0</v>
      </c>
      <c r="AM43" s="39">
        <f t="shared" si="16"/>
        <v>3927</v>
      </c>
      <c r="AN43" s="39">
        <f t="shared" si="17"/>
        <v>11764</v>
      </c>
      <c r="AO43" s="39">
        <f t="shared" si="18"/>
        <v>0</v>
      </c>
      <c r="AQ43" s="39">
        <f t="shared" si="20"/>
        <v>8976</v>
      </c>
      <c r="AR43" s="39">
        <f t="shared" si="21"/>
        <v>24004</v>
      </c>
      <c r="AS43" s="39">
        <f t="shared" si="22"/>
        <v>0</v>
      </c>
    </row>
    <row r="44" spans="2:46" s="39" customFormat="1" ht="21" customHeight="1" x14ac:dyDescent="0.4">
      <c r="B44" s="41" t="s">
        <v>116</v>
      </c>
      <c r="C44" s="42">
        <f>年齢別人口表!B37</f>
        <v>128</v>
      </c>
      <c r="D44" s="44">
        <f>年齢別人口表!C37</f>
        <v>98</v>
      </c>
      <c r="E44" s="44">
        <f t="shared" si="0"/>
        <v>226</v>
      </c>
      <c r="F44" s="42">
        <f>年齢別人口表!E37</f>
        <v>17</v>
      </c>
      <c r="G44" s="44">
        <f>年齢別人口表!F37</f>
        <v>8</v>
      </c>
      <c r="H44" s="44">
        <f t="shared" si="1"/>
        <v>25</v>
      </c>
      <c r="I44" s="45">
        <f t="shared" si="2"/>
        <v>251</v>
      </c>
      <c r="J44" s="54" t="s">
        <v>117</v>
      </c>
      <c r="K44" s="43">
        <f>年齢別人口表!B72</f>
        <v>149</v>
      </c>
      <c r="L44" s="44">
        <f>年齢別人口表!C72</f>
        <v>175</v>
      </c>
      <c r="M44" s="44">
        <f t="shared" si="3"/>
        <v>324</v>
      </c>
      <c r="N44" s="42">
        <f>年齢別人口表!E72</f>
        <v>2</v>
      </c>
      <c r="O44" s="44">
        <f>年齢別人口表!F72</f>
        <v>1</v>
      </c>
      <c r="P44" s="44">
        <f t="shared" si="4"/>
        <v>3</v>
      </c>
      <c r="Q44" s="45">
        <f t="shared" si="5"/>
        <v>327</v>
      </c>
      <c r="R44" s="54" t="s">
        <v>118</v>
      </c>
      <c r="S44" s="43">
        <f>年齢別人口表!B107</f>
        <v>0</v>
      </c>
      <c r="T44" s="44">
        <f>年齢別人口表!C107</f>
        <v>2</v>
      </c>
      <c r="U44" s="44">
        <f t="shared" si="6"/>
        <v>2</v>
      </c>
      <c r="V44" s="42">
        <f>年齢別人口表!E107</f>
        <v>0</v>
      </c>
      <c r="W44" s="44">
        <f>年齢別人口表!F107</f>
        <v>0</v>
      </c>
      <c r="X44" s="44">
        <f t="shared" si="7"/>
        <v>0</v>
      </c>
      <c r="Y44" s="67">
        <f t="shared" si="8"/>
        <v>2</v>
      </c>
      <c r="Z44" s="68"/>
      <c r="AA44" s="68"/>
      <c r="AB44" s="68"/>
      <c r="AC44" s="68"/>
      <c r="AD44" s="68"/>
      <c r="AE44" s="68"/>
      <c r="AF44" s="68"/>
      <c r="AG44" s="68"/>
      <c r="AI44" s="39">
        <f t="shared" si="12"/>
        <v>4930</v>
      </c>
      <c r="AJ44" s="39">
        <f t="shared" si="13"/>
        <v>10419</v>
      </c>
      <c r="AK44" s="39">
        <f t="shared" si="14"/>
        <v>0</v>
      </c>
      <c r="AM44" s="39">
        <f t="shared" si="16"/>
        <v>3604</v>
      </c>
      <c r="AN44" s="39">
        <f t="shared" si="17"/>
        <v>12144</v>
      </c>
      <c r="AO44" s="39">
        <f t="shared" si="18"/>
        <v>208</v>
      </c>
      <c r="AQ44" s="39">
        <f t="shared" si="20"/>
        <v>8534</v>
      </c>
      <c r="AR44" s="39">
        <f t="shared" si="21"/>
        <v>22563</v>
      </c>
      <c r="AS44" s="39">
        <f t="shared" si="22"/>
        <v>208</v>
      </c>
    </row>
    <row r="45" spans="2:46" s="39" customFormat="1" ht="21" customHeight="1" x14ac:dyDescent="0.4">
      <c r="B45" s="56" t="s">
        <v>13</v>
      </c>
      <c r="C45" s="57">
        <f t="shared" ref="C45:D45" si="63">SUM(C40:C44)</f>
        <v>604</v>
      </c>
      <c r="D45" s="59">
        <f t="shared" si="63"/>
        <v>536</v>
      </c>
      <c r="E45" s="59">
        <f t="shared" si="0"/>
        <v>1140</v>
      </c>
      <c r="F45" s="57">
        <f t="shared" ref="F45:G45" si="64">SUM(F40:F44)</f>
        <v>75</v>
      </c>
      <c r="G45" s="59">
        <f t="shared" si="64"/>
        <v>33</v>
      </c>
      <c r="H45" s="59">
        <f t="shared" si="1"/>
        <v>108</v>
      </c>
      <c r="I45" s="60">
        <f t="shared" si="2"/>
        <v>1248</v>
      </c>
      <c r="J45" s="62" t="s">
        <v>13</v>
      </c>
      <c r="K45" s="58">
        <f t="shared" ref="K45" si="65">SUM(K40:K44)</f>
        <v>771</v>
      </c>
      <c r="L45" s="59">
        <f t="shared" ref="L45" si="66">SUM(L40:L44)</f>
        <v>824</v>
      </c>
      <c r="M45" s="59">
        <f t="shared" si="3"/>
        <v>1595</v>
      </c>
      <c r="N45" s="57">
        <f t="shared" ref="N45" si="67">SUM(N40:N44)</f>
        <v>6</v>
      </c>
      <c r="O45" s="59">
        <f t="shared" ref="O45" si="68">SUM(O40:O44)</f>
        <v>11</v>
      </c>
      <c r="P45" s="59">
        <f t="shared" si="4"/>
        <v>17</v>
      </c>
      <c r="Q45" s="60">
        <f t="shared" si="5"/>
        <v>1612</v>
      </c>
      <c r="R45" s="62" t="s">
        <v>13</v>
      </c>
      <c r="S45" s="58">
        <f t="shared" ref="S45" si="69">SUM(S40:S44)</f>
        <v>0</v>
      </c>
      <c r="T45" s="59">
        <f t="shared" ref="T45" si="70">SUM(T40:T44)</f>
        <v>11</v>
      </c>
      <c r="U45" s="59">
        <f t="shared" si="6"/>
        <v>11</v>
      </c>
      <c r="V45" s="57">
        <f t="shared" ref="V45" si="71">SUM(V40:V44)</f>
        <v>0</v>
      </c>
      <c r="W45" s="59">
        <f t="shared" ref="W45" si="72">SUM(W40:W44)</f>
        <v>0</v>
      </c>
      <c r="X45" s="59">
        <f t="shared" si="7"/>
        <v>0</v>
      </c>
      <c r="Y45" s="70">
        <f t="shared" si="8"/>
        <v>11</v>
      </c>
      <c r="Z45" s="68"/>
      <c r="AA45" s="32"/>
      <c r="AB45" s="32"/>
      <c r="AC45" s="32"/>
      <c r="AD45" s="32"/>
      <c r="AE45" s="68"/>
      <c r="AF45" s="68"/>
      <c r="AG45" s="68"/>
      <c r="AK45" s="39" t="s">
        <v>7</v>
      </c>
      <c r="AL45" s="39">
        <f>SUM(AI4:AL44)</f>
        <v>678635</v>
      </c>
      <c r="AO45" s="39" t="s">
        <v>7</v>
      </c>
      <c r="AP45" s="39">
        <f>SUM(AM4:AP44)</f>
        <v>704483</v>
      </c>
      <c r="AS45" s="39" t="s">
        <v>7</v>
      </c>
      <c r="AT45" s="39">
        <f>SUM(AQ4:AT44)</f>
        <v>1383118</v>
      </c>
    </row>
    <row r="46" spans="2:46" ht="16.149999999999999" customHeight="1" x14ac:dyDescent="0.4">
      <c r="B46" s="31"/>
      <c r="C46" s="32"/>
      <c r="D46" s="32"/>
      <c r="E46" s="32"/>
      <c r="F46" s="32"/>
      <c r="G46" s="32"/>
      <c r="H46" s="32"/>
      <c r="I46" s="32"/>
      <c r="J46" s="31"/>
      <c r="K46" s="32"/>
      <c r="L46" s="32"/>
      <c r="M46" s="32"/>
      <c r="N46" s="32"/>
      <c r="O46" s="32"/>
      <c r="P46" s="32"/>
      <c r="Q46" s="32"/>
      <c r="R46" s="31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2:46" ht="16.149999999999999" customHeight="1" x14ac:dyDescent="0.4">
      <c r="Z47" s="38"/>
    </row>
    <row r="48" spans="2:46" ht="16.149999999999999" customHeight="1" x14ac:dyDescent="0.4">
      <c r="Z48" s="38"/>
    </row>
    <row r="49" spans="26:26" ht="16.149999999999999" customHeight="1" x14ac:dyDescent="0.4">
      <c r="Z49" s="38"/>
    </row>
    <row r="50" spans="26:26" ht="16.149999999999999" customHeight="1" x14ac:dyDescent="0.4">
      <c r="Z50" s="38"/>
    </row>
    <row r="51" spans="26:26" ht="16.149999999999999" customHeight="1" x14ac:dyDescent="0.4">
      <c r="Z51" s="38"/>
    </row>
    <row r="52" spans="26:26" ht="16.149999999999999" customHeight="1" x14ac:dyDescent="0.4">
      <c r="Z52" s="38"/>
    </row>
    <row r="53" spans="26:26" ht="16.149999999999999" customHeight="1" x14ac:dyDescent="0.4">
      <c r="Z53" s="38"/>
    </row>
    <row r="54" spans="26:26" ht="16.149999999999999" customHeight="1" x14ac:dyDescent="0.4">
      <c r="Z54" s="38"/>
    </row>
    <row r="55" spans="26:26" ht="16.149999999999999" customHeight="1" x14ac:dyDescent="0.4">
      <c r="Z55" s="38"/>
    </row>
    <row r="56" spans="26:26" ht="16.149999999999999" customHeight="1" x14ac:dyDescent="0.4">
      <c r="Z56" s="38"/>
    </row>
    <row r="57" spans="26:26" ht="16.149999999999999" customHeight="1" x14ac:dyDescent="0.4">
      <c r="Z57" s="38"/>
    </row>
    <row r="58" spans="26:26" ht="16.149999999999999" customHeight="1" x14ac:dyDescent="0.4">
      <c r="Z58" s="38"/>
    </row>
    <row r="59" spans="26:26" ht="16.149999999999999" customHeight="1" x14ac:dyDescent="0.4">
      <c r="Z59" s="38"/>
    </row>
    <row r="60" spans="26:26" ht="16.149999999999999" customHeight="1" x14ac:dyDescent="0.4">
      <c r="Z60" s="38"/>
    </row>
    <row r="61" spans="26:26" ht="16.149999999999999" customHeight="1" x14ac:dyDescent="0.4">
      <c r="Z61" s="38"/>
    </row>
    <row r="62" spans="26:26" ht="16.149999999999999" customHeight="1" x14ac:dyDescent="0.4">
      <c r="Z62" s="38"/>
    </row>
    <row r="63" spans="26:26" ht="16.149999999999999" customHeight="1" x14ac:dyDescent="0.4">
      <c r="Z63" s="38"/>
    </row>
    <row r="64" spans="26:26" ht="16.149999999999999" customHeight="1" x14ac:dyDescent="0.4">
      <c r="Z64" s="38"/>
    </row>
    <row r="65" spans="26:26" ht="16.149999999999999" customHeight="1" x14ac:dyDescent="0.4">
      <c r="Z65" s="38"/>
    </row>
    <row r="66" spans="26:26" ht="16.149999999999999" customHeight="1" x14ac:dyDescent="0.4">
      <c r="Z66" s="38"/>
    </row>
    <row r="67" spans="26:26" ht="16.149999999999999" customHeight="1" x14ac:dyDescent="0.4">
      <c r="Z67" s="38"/>
    </row>
    <row r="68" spans="26:26" ht="16.149999999999999" customHeight="1" x14ac:dyDescent="0.4">
      <c r="Z68" s="38"/>
    </row>
    <row r="69" spans="26:26" ht="16.149999999999999" customHeight="1" x14ac:dyDescent="0.4">
      <c r="Z69" s="38"/>
    </row>
  </sheetData>
  <phoneticPr fontId="18"/>
  <pageMargins left="0" right="0" top="0.39370078740157483" bottom="0" header="0.31496062992125984" footer="0.31496062992125984"/>
  <pageSetup paperSize="9" scale="53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年齢別人口表</vt:lpstr>
      <vt:lpstr>５歳階級別集計表</vt:lpstr>
      <vt:lpstr>'５歳階級別集計表'!Print_Area</vt:lpstr>
      <vt:lpstr>年齢別人口表!Print_Titles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wsmatsubushi</dc:creator>
  <cp:lastModifiedBy>高橋　有花</cp:lastModifiedBy>
  <cp:lastPrinted>2026-01-05T05:45:18Z</cp:lastPrinted>
  <dcterms:created xsi:type="dcterms:W3CDTF">2023-12-15T02:52:07Z</dcterms:created>
  <dcterms:modified xsi:type="dcterms:W3CDTF">2026-07-01T05:13:50Z</dcterms:modified>
</cp:coreProperties>
</file>