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shi3010\Desktop\"/>
    </mc:Choice>
  </mc:AlternateContent>
  <workbookProtection workbookAlgorithmName="SHA-512" workbookHashValue="3GAZBJ3cxICCS9y5FKu2OnycXQsBCXIply+xWuy9bzE6CR51xBeegCD87TIy+x6pa/KLmkhLRcqO+8TY+4wzIQ==" workbookSaltValue="ur56xUVlmE7TMiN8aZ1Cv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<sst xmlns="http://schemas.openxmlformats.org/spreadsheetml/2006/main" count="301" uniqueCount="116">
  <si>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</si>
  <si>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</si>
  <si>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</si>
  <si>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</si>
  <si>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</si>
  <si>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</si>
  <si>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</si>
  <si>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</si>
  <si>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</si>
  <si>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</si>
  <si>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</si>
  <si>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</si>
  <si>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</si>
  <si>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</si>
  <si>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</si>
  <si>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</si>
  <si>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</si>
  <si>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</si>
  <si>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</si>
  <si>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</si>
  <si>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</si>
  <si>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</si>
  <si>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</si>
  <si>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</si>
  <si>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</si>
  <si>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</si>
  <si>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</si>
  <si>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</si>
  <si>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</si>
  <si>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</si>
  <si>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</si>
  <si>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</si>
  <si>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</si>
  <si>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</si>
  <si>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</si>
  <si>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</si>
  <si>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</si>
  <si>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</si>
  <si>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</si>
  <si>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</si>
  <si>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</si>
  <si>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</si>
  <si>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</si>
  <si>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</si>
  <si>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</si>
  <si>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</si>
  <si>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</si>
  <si>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</si>
  <si>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</si>
  <si>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</si>
  <si>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</si>
  <si>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</si>
  <si>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</si>
  <si>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</si>
  <si>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</si>
  <si>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</si>
  <si>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</si>
  <si>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</si>
  <si>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</si>
  <si>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</si>
  <si>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</si>
  <si>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</si>
  <si>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</si>
  <si>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</si>
  <si>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</si>
  <si>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</si>
  <si>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</si>
  <si>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</si>
  <si>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</si>
  <si>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</si>
  <si>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</si>
  <si>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</si>
  <si>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</si>
  <si>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</si>
  <si>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</si>
  <si>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</si>
  <si>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</si>
  <si>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</si>
  <si>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</si>
  <si>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</si>
  <si>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</si>
  <si>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</si>
  <si>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</si>
  <si>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</si>
  <si>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</si>
  <si>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</si>
  <si>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</si>
  <si>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</si>
  <si>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</si>
  <si>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</si>
  <si>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</si>
  <si>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</si>
  <si>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</si>
  <si>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</si>
  <si>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</si>
  <si>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松伏町</t>
  </si>
  <si>
    <t>法適用</t>
  </si>
  <si>
    <t>下水道事業</t>
  </si>
  <si>
    <t>公共下水道</t>
  </si>
  <si>
    <t>Ca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</si>
  <si>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</si>
  <si>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</si>
  <si>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</si>
  <si>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</si>
  <si>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</si>
  <si>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</si>
  <si>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</si>
  <si>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</si>
  <si>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</si>
  <si>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</si>
  <si>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</si>
  <si>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</si>
  <si>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</si>
  <si>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松伏町の公共下水道は平成５年に供用が開始され、平成２５年度を以て汚水管渠の整備計画を完了しています。汚水管渠の残存耐用年数が２０年以上であることから、本格的な布設替え工事の着手は令和２５年度以降となる見込みです。
①有形固定資産減価償却率について
　汚水管渠については未だ耐用年数を経過していないため、全国平均に比べ低い値となっています。
　ただし、町内のポンプ施設等は目標耐用年数を既に経過しているため、令和２年度に策定した下水道ストックマネジメント計画により早期の改築または改良工事を実施する予定です。また、雨水幹線については、全体的に老朽化が進行していることから、目標耐用年数の経過を目途に抜本的な改築計画を策定する必要があります。
</t>
    <phoneticPr fontId="4"/>
  </si>
  <si>
    <t>　松伏町の将来人口予測については、都心から30㎞圏内に位置し市街化区域においても世帯数の増加が続いているものの、今後5年間の人口推移はほぼ横ばいから明らかな減少に転じていくものと見込んでいます。これに伴い有収水量も次第に減少していくと思われます。
　また、各指標を分析した結果、
・可能な限り早期の料金改定
・さらなる水洗化率の向上
・年々増加する維持管理費の縮減　等
について、より重点的に推し進める必要があります。
　下水道事業の公営企業会計導入から３年目を迎え、不要コストの積極的な抑制と将来の更新工事等に要する投資財源の確保を両立すべく、公共下水道事業の財務体質の改善をより一層進めていきます。</t>
    <rPh sb="40" eb="42">
      <t>セタイ</t>
    </rPh>
    <rPh sb="42" eb="43">
      <t>スウ</t>
    </rPh>
    <rPh sb="44" eb="46">
      <t>ゾウカ</t>
    </rPh>
    <rPh sb="47" eb="48">
      <t>ツヅ</t>
    </rPh>
    <rPh sb="74" eb="75">
      <t>アキ</t>
    </rPh>
    <rPh sb="78" eb="80">
      <t>ゲンショウ</t>
    </rPh>
    <rPh sb="81" eb="82">
      <t>テン</t>
    </rPh>
    <rPh sb="100" eb="101">
      <t>トモナ</t>
    </rPh>
    <rPh sb="217" eb="219">
      <t>コウエイ</t>
    </rPh>
    <rPh sb="219" eb="223">
      <t>キギョウカイケイ</t>
    </rPh>
    <rPh sb="223" eb="225">
      <t>ドウニュウ</t>
    </rPh>
    <rPh sb="228" eb="229">
      <t>ネン</t>
    </rPh>
    <rPh sb="229" eb="230">
      <t>メ</t>
    </rPh>
    <rPh sb="231" eb="232">
      <t>ムカ</t>
    </rPh>
    <rPh sb="291" eb="293">
      <t>イッソウ</t>
    </rPh>
    <phoneticPr fontId="4"/>
  </si>
  <si>
    <t xml:space="preserve">①経常収支比率について
　全国平均値及び類似団体平均値を下回っていますが、単年度収支は黒字を維持しています。一般会計からの繰入による収益が下水道使用料よりも多くなっているため、早期の料金改定を実現し収益構造を改善する必要があります。
②Ｒ３年度末現在、累積欠損金はありません。
③流動比率について
　100％を大きく下回っている状況ですが、起債償還額は毎年減少していく見通しのため、今後この指標は上昇していくことが見込まれます。
④企業債残高対事業規模比率について
　他団体平均よりも低い比率となっています。企業債残高は今後減少していく見通しのため、比率もさらに減少していくと考えられます。
⑤経費回収率について
　前年度値から微減となり、100％には３割程及ばない状況です。汚水処理費のさらなる逓減を図るとともに早期の料金改定の実現を目指します。
⑥汚水処理原価について
　法非適用時から引き続き150円となっています。高コスト要因となっているポンプ施設のメンテナンス及び人的コスト等を積極的に圧縮していきます。
⑧水洗化率について
　類似団体平均値を上回っており、前年度から微増となっています。水洗化率の向上は事業経営の改善に直結することから、引き続き接続促進について重点的な対策を講じていきます。
</t>
    <rPh sb="28" eb="29">
      <t>シタ</t>
    </rPh>
    <rPh sb="37" eb="40">
      <t>タンネンド</t>
    </rPh>
    <rPh sb="40" eb="42">
      <t>シュウシ</t>
    </rPh>
    <rPh sb="43" eb="45">
      <t>クロジ</t>
    </rPh>
    <rPh sb="46" eb="48">
      <t>イジ</t>
    </rPh>
    <rPh sb="308" eb="311">
      <t>ゼンネンド</t>
    </rPh>
    <rPh sb="311" eb="312">
      <t>アタイ</t>
    </rPh>
    <rPh sb="314" eb="316">
      <t>ビゲン</t>
    </rPh>
    <rPh sb="327" eb="328">
      <t>ワリ</t>
    </rPh>
    <rPh sb="328" eb="329">
      <t>ホド</t>
    </rPh>
    <rPh sb="329" eb="330">
      <t>オヨ</t>
    </rPh>
    <rPh sb="351" eb="352">
      <t>ハカ</t>
    </rPh>
    <rPh sb="357" eb="359">
      <t>ソウキ</t>
    </rPh>
    <rPh sb="360" eb="362">
      <t>リョウキン</t>
    </rPh>
    <rPh sb="362" eb="364">
      <t>カイテイ</t>
    </rPh>
    <rPh sb="365" eb="367">
      <t>ジツゲン</t>
    </rPh>
    <rPh sb="477" eb="479">
      <t>ウワマワ</t>
    </rPh>
    <rPh sb="484" eb="487">
      <t>ゼンネンド</t>
    </rPh>
    <rPh sb="489" eb="491">
      <t>ビゾウ</t>
    </rPh>
    <rPh sb="524" eb="525">
      <t>ヒ</t>
    </rPh>
    <rPh sb="526" eb="527">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</si>
</sst>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A7B-4437-8E68-06539852BD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9A7B-4437-8E68-06539852BD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EE-442F-B471-099228CEF5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8EE-442F-B471-099228CEF5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84.3</c:v>
                </c:pt>
                <c:pt idx="4">
                  <c:v>85.21</c:v>
                </c:pt>
              </c:numCache>
            </c:numRef>
          </c:val>
          <c:extLst>
            <c:ext xmlns:c16="http://schemas.microsoft.com/office/drawing/2014/chart" uri="{C3380CC4-5D6E-409C-BE32-E72D297353CC}">
              <c16:uniqueId val="{00000000-2E93-4793-A72F-401ED423EF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85.02</c:v>
                </c:pt>
                <c:pt idx="4">
                  <c:v>78.91</c:v>
                </c:pt>
              </c:numCache>
            </c:numRef>
          </c:val>
          <c:smooth val="0"/>
          <c:extLst>
            <c:ext xmlns:c16="http://schemas.microsoft.com/office/drawing/2014/chart" uri="{C3380CC4-5D6E-409C-BE32-E72D297353CC}">
              <c16:uniqueId val="{00000001-2E93-4793-A72F-401ED423EF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115.51</c:v>
                </c:pt>
                <c:pt idx="4">
                  <c:v>105.56</c:v>
                </c:pt>
              </c:numCache>
            </c:numRef>
          </c:val>
          <c:extLst>
            <c:ext xmlns:c16="http://schemas.microsoft.com/office/drawing/2014/chart" uri="{C3380CC4-5D6E-409C-BE32-E72D297353CC}">
              <c16:uniqueId val="{00000000-C2C9-413E-B158-D746FB6895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112.36</c:v>
                </c:pt>
                <c:pt idx="4">
                  <c:v>112.65</c:v>
                </c:pt>
              </c:numCache>
            </c:numRef>
          </c:val>
          <c:smooth val="0"/>
          <c:extLst>
            <c:ext xmlns:c16="http://schemas.microsoft.com/office/drawing/2014/chart" uri="{C3380CC4-5D6E-409C-BE32-E72D297353CC}">
              <c16:uniqueId val="{00000001-C2C9-413E-B158-D746FB6895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3.83</c:v>
                </c:pt>
                <c:pt idx="4">
                  <c:v>7.91</c:v>
                </c:pt>
              </c:numCache>
            </c:numRef>
          </c:val>
          <c:extLst>
            <c:ext xmlns:c16="http://schemas.microsoft.com/office/drawing/2014/chart" uri="{C3380CC4-5D6E-409C-BE32-E72D297353CC}">
              <c16:uniqueId val="{00000000-06BD-4680-B393-C5E8312B70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3.29</c:v>
                </c:pt>
                <c:pt idx="4">
                  <c:v>6.91</c:v>
                </c:pt>
              </c:numCache>
            </c:numRef>
          </c:val>
          <c:smooth val="0"/>
          <c:extLst>
            <c:ext xmlns:c16="http://schemas.microsoft.com/office/drawing/2014/chart" uri="{C3380CC4-5D6E-409C-BE32-E72D297353CC}">
              <c16:uniqueId val="{00000001-06BD-4680-B393-C5E8312B70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A31-4358-A858-12A5A30BAD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A31-4358-A858-12A5A30BAD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26D-43AF-92BE-36B0514EB2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B26D-43AF-92BE-36B0514EB2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27.33</c:v>
                </c:pt>
                <c:pt idx="4">
                  <c:v>27.94</c:v>
                </c:pt>
              </c:numCache>
            </c:numRef>
          </c:val>
          <c:extLst>
            <c:ext xmlns:c16="http://schemas.microsoft.com/office/drawing/2014/chart" uri="{C3380CC4-5D6E-409C-BE32-E72D297353CC}">
              <c16:uniqueId val="{00000000-2061-4185-B321-48CC10BCFC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31.15</c:v>
                </c:pt>
                <c:pt idx="4">
                  <c:v>155.27000000000001</c:v>
                </c:pt>
              </c:numCache>
            </c:numRef>
          </c:val>
          <c:smooth val="0"/>
          <c:extLst>
            <c:ext xmlns:c16="http://schemas.microsoft.com/office/drawing/2014/chart" uri="{C3380CC4-5D6E-409C-BE32-E72D297353CC}">
              <c16:uniqueId val="{00000001-2061-4185-B321-48CC10BCFC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613.6</c:v>
                </c:pt>
                <c:pt idx="4">
                  <c:v>623.52</c:v>
                </c:pt>
              </c:numCache>
            </c:numRef>
          </c:val>
          <c:extLst>
            <c:ext xmlns:c16="http://schemas.microsoft.com/office/drawing/2014/chart" uri="{C3380CC4-5D6E-409C-BE32-E72D297353CC}">
              <c16:uniqueId val="{00000000-E077-4741-819C-D5C5902FEA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1058.75</c:v>
                </c:pt>
                <c:pt idx="4">
                  <c:v>1106.02</c:v>
                </c:pt>
              </c:numCache>
            </c:numRef>
          </c:val>
          <c:smooth val="0"/>
          <c:extLst>
            <c:ext xmlns:c16="http://schemas.microsoft.com/office/drawing/2014/chart" uri="{C3380CC4-5D6E-409C-BE32-E72D297353CC}">
              <c16:uniqueId val="{00000001-E077-4741-819C-D5C5902FEA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70.38</c:v>
                </c:pt>
                <c:pt idx="4">
                  <c:v>69.95</c:v>
                </c:pt>
              </c:numCache>
            </c:numRef>
          </c:val>
          <c:extLst>
            <c:ext xmlns:c16="http://schemas.microsoft.com/office/drawing/2014/chart" uri="{C3380CC4-5D6E-409C-BE32-E72D297353CC}">
              <c16:uniqueId val="{00000000-5980-4996-8344-6E8C4A91EE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67.760000000000005</c:v>
                </c:pt>
                <c:pt idx="4">
                  <c:v>93.28</c:v>
                </c:pt>
              </c:numCache>
            </c:numRef>
          </c:val>
          <c:smooth val="0"/>
          <c:extLst>
            <c:ext xmlns:c16="http://schemas.microsoft.com/office/drawing/2014/chart" uri="{C3380CC4-5D6E-409C-BE32-E72D297353CC}">
              <c16:uniqueId val="{00000001-5980-4996-8344-6E8C4A91EE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9D98-447A-BE47-9A7F71F7C0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131.37</c:v>
                </c:pt>
                <c:pt idx="4">
                  <c:v>110.34</c:v>
                </c:pt>
              </c:numCache>
            </c:numRef>
          </c:val>
          <c:smooth val="0"/>
          <c:extLst>
            <c:ext xmlns:c16="http://schemas.microsoft.com/office/drawing/2014/chart" uri="{C3380CC4-5D6E-409C-BE32-E72D297353CC}">
              <c16:uniqueId val="{00000001-9D98-447A-BE47-9A7F71F7C0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埼玉県　松伏町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Ca</v>
      </c>
      <c r="X8" s="40"/>
      <c r="Y8" s="40"/>
      <c r="Z8" s="40"/>
      <c r="AA8" s="40"/>
      <c r="AB8" s="40"/>
      <c r="AC8" s="40"/>
      <c r="AD8" s="41" t="str">
        <f>データ!$M$6</f>
        <v>非設置</v>
      </c>
      <c r="AE8" s="41"/>
      <c r="AF8" s="41"/>
      <c r="AG8" s="41"/>
      <c r="AH8" s="41"/>
      <c r="AI8" s="41"/>
      <c r="AJ8" s="41"/>
      <c r="AK8" s="3"/>
      <c r="AL8" s="42">
        <f>データ!S6</f>
        <v>28550</v>
      </c>
      <c r="AM8" s="42"/>
      <c r="AN8" s="42"/>
      <c r="AO8" s="42"/>
      <c r="AP8" s="42"/>
      <c r="AQ8" s="42"/>
      <c r="AR8" s="42"/>
      <c r="AS8" s="42"/>
      <c r="AT8" s="35">
        <f>データ!T6</f>
        <v>16.2</v>
      </c>
      <c r="AU8" s="35"/>
      <c r="AV8" s="35"/>
      <c r="AW8" s="35"/>
      <c r="AX8" s="35"/>
      <c r="AY8" s="35"/>
      <c r="AZ8" s="35"/>
      <c r="BA8" s="35"/>
      <c r="BB8" s="35">
        <f>データ!U6</f>
        <v>1762.35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74.12</v>
      </c>
      <c r="J10" s="35"/>
      <c r="K10" s="35"/>
      <c r="L10" s="35"/>
      <c r="M10" s="35"/>
      <c r="N10" s="35"/>
      <c r="O10" s="35"/>
      <c r="P10" s="35">
        <f>データ!P6</f>
        <v>69.349999999999994</v>
      </c>
      <c r="Q10" s="35"/>
      <c r="R10" s="35"/>
      <c r="S10" s="35"/>
      <c r="T10" s="35"/>
      <c r="U10" s="35"/>
      <c r="V10" s="35"/>
      <c r="W10" s="35">
        <f>データ!Q6</f>
        <v>91.58</v>
      </c>
      <c r="X10" s="35"/>
      <c r="Y10" s="35"/>
      <c r="Z10" s="35"/>
      <c r="AA10" s="35"/>
      <c r="AB10" s="35"/>
      <c r="AC10" s="35"/>
      <c r="AD10" s="42">
        <f>データ!R6</f>
        <v>2035</v>
      </c>
      <c r="AE10" s="42"/>
      <c r="AF10" s="42"/>
      <c r="AG10" s="42"/>
      <c r="AH10" s="42"/>
      <c r="AI10" s="42"/>
      <c r="AJ10" s="42"/>
      <c r="AK10" s="2"/>
      <c r="AL10" s="42">
        <f>データ!V6</f>
        <v>19731</v>
      </c>
      <c r="AM10" s="42"/>
      <c r="AN10" s="42"/>
      <c r="AO10" s="42"/>
      <c r="AP10" s="42"/>
      <c r="AQ10" s="42"/>
      <c r="AR10" s="42"/>
      <c r="AS10" s="42"/>
      <c r="AT10" s="35">
        <f>データ!W6</f>
        <v>2.61</v>
      </c>
      <c r="AU10" s="35"/>
      <c r="AV10" s="35"/>
      <c r="AW10" s="35"/>
      <c r="AX10" s="35"/>
      <c r="AY10" s="35"/>
      <c r="AZ10" s="35"/>
      <c r="BA10" s="35"/>
      <c r="BB10" s="35">
        <f>データ!X6</f>
        <v>7559.77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yepdGFJOAVAZ1YXPK2/CE4TCmE90OFwBRpsNC6S3pp3DFHciXxcdR4wI7wzDbil0992YFgeiV1RsoOG6k9e3UQ==" saltValue="zNEM7rmj4OIrNJFLNhIKl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114651</v>
      </c>
      <c r="D6" s="19">
        <f t="shared" si="3"/>
        <v>46</v>
      </c>
      <c r="E6" s="19">
        <f t="shared" si="3"/>
        <v>17</v>
      </c>
      <c r="F6" s="19">
        <f t="shared" si="3"/>
        <v>1</v>
      </c>
      <c r="G6" s="19">
        <f t="shared" si="3"/>
        <v>0</v>
      </c>
      <c r="H6" s="19" t="str">
        <f t="shared" si="3"/>
        <v>埼玉県　松伏町</v>
      </c>
      <c r="I6" s="19" t="str">
        <f t="shared" si="3"/>
        <v>法適用</v>
      </c>
      <c r="J6" s="19" t="str">
        <f t="shared" si="3"/>
        <v>下水道事業</v>
      </c>
      <c r="K6" s="19" t="str">
        <f t="shared" si="3"/>
        <v>公共下水道</v>
      </c>
      <c r="L6" s="19" t="str">
        <f t="shared" si="3"/>
        <v>Ca</v>
      </c>
      <c r="M6" s="19" t="str">
        <f t="shared" si="3"/>
        <v>非設置</v>
      </c>
      <c r="N6" s="20" t="str">
        <f t="shared" si="3"/>
        <v>-</v>
      </c>
      <c r="O6" s="20">
        <f t="shared" si="3"/>
        <v>74.12</v>
      </c>
      <c r="P6" s="20">
        <f t="shared" si="3"/>
        <v>69.349999999999994</v>
      </c>
      <c r="Q6" s="20">
        <f t="shared" si="3"/>
        <v>91.58</v>
      </c>
      <c r="R6" s="20">
        <f t="shared" si="3"/>
        <v>2035</v>
      </c>
      <c r="S6" s="20">
        <f t="shared" si="3"/>
        <v>28550</v>
      </c>
      <c r="T6" s="20">
        <f t="shared" si="3"/>
        <v>16.2</v>
      </c>
      <c r="U6" s="20">
        <f t="shared" si="3"/>
        <v>1762.35</v>
      </c>
      <c r="V6" s="20">
        <f t="shared" si="3"/>
        <v>19731</v>
      </c>
      <c r="W6" s="20">
        <f t="shared" si="3"/>
        <v>2.61</v>
      </c>
      <c r="X6" s="20">
        <f t="shared" si="3"/>
        <v>7559.77</v>
      </c>
      <c r="Y6" s="21" t="str">
        <f>IF(Y7="",NA(),Y7)</f>
        <v>-</v>
      </c>
      <c r="Z6" s="21" t="str">
        <f t="shared" ref="Z6:AH6" si="4">IF(Z7="",NA(),Z7)</f>
        <v>-</v>
      </c>
      <c r="AA6" s="21" t="str">
        <f t="shared" si="4"/>
        <v>-</v>
      </c>
      <c r="AB6" s="21">
        <f t="shared" si="4"/>
        <v>115.51</v>
      </c>
      <c r="AC6" s="21">
        <f t="shared" si="4"/>
        <v>105.56</v>
      </c>
      <c r="AD6" s="21" t="str">
        <f t="shared" si="4"/>
        <v>-</v>
      </c>
      <c r="AE6" s="21" t="str">
        <f t="shared" si="4"/>
        <v>-</v>
      </c>
      <c r="AF6" s="21" t="str">
        <f t="shared" si="4"/>
        <v>-</v>
      </c>
      <c r="AG6" s="21">
        <f t="shared" si="4"/>
        <v>112.36</v>
      </c>
      <c r="AH6" s="21">
        <f t="shared" si="4"/>
        <v>112.65</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0">
        <f t="shared" si="5"/>
        <v>0</v>
      </c>
      <c r="AS6" s="20">
        <f t="shared" si="5"/>
        <v>0</v>
      </c>
      <c r="AT6" s="20" t="str">
        <f>IF(AT7="","",IF(AT7="-","【-】","【"&amp;SUBSTITUTE(TEXT(AT7,"#,##0.00"),"-","△")&amp;"】"))</f>
        <v>【3.09】</v>
      </c>
      <c r="AU6" s="21" t="str">
        <f>IF(AU7="",NA(),AU7)</f>
        <v>-</v>
      </c>
      <c r="AV6" s="21" t="str">
        <f t="shared" ref="AV6:BD6" si="6">IF(AV7="",NA(),AV7)</f>
        <v>-</v>
      </c>
      <c r="AW6" s="21" t="str">
        <f t="shared" si="6"/>
        <v>-</v>
      </c>
      <c r="AX6" s="21">
        <f t="shared" si="6"/>
        <v>27.33</v>
      </c>
      <c r="AY6" s="21">
        <f t="shared" si="6"/>
        <v>27.94</v>
      </c>
      <c r="AZ6" s="21" t="str">
        <f t="shared" si="6"/>
        <v>-</v>
      </c>
      <c r="BA6" s="21" t="str">
        <f t="shared" si="6"/>
        <v>-</v>
      </c>
      <c r="BB6" s="21" t="str">
        <f t="shared" si="6"/>
        <v>-</v>
      </c>
      <c r="BC6" s="21">
        <f t="shared" si="6"/>
        <v>31.15</v>
      </c>
      <c r="BD6" s="21">
        <f t="shared" si="6"/>
        <v>155.27000000000001</v>
      </c>
      <c r="BE6" s="20" t="str">
        <f>IF(BE7="","",IF(BE7="-","【-】","【"&amp;SUBSTITUTE(TEXT(BE7,"#,##0.00"),"-","△")&amp;"】"))</f>
        <v>【71.39】</v>
      </c>
      <c r="BF6" s="21" t="str">
        <f>IF(BF7="",NA(),BF7)</f>
        <v>-</v>
      </c>
      <c r="BG6" s="21" t="str">
        <f t="shared" ref="BG6:BO6" si="7">IF(BG7="",NA(),BG7)</f>
        <v>-</v>
      </c>
      <c r="BH6" s="21" t="str">
        <f t="shared" si="7"/>
        <v>-</v>
      </c>
      <c r="BI6" s="21">
        <f t="shared" si="7"/>
        <v>613.6</v>
      </c>
      <c r="BJ6" s="21">
        <f t="shared" si="7"/>
        <v>623.52</v>
      </c>
      <c r="BK6" s="21" t="str">
        <f t="shared" si="7"/>
        <v>-</v>
      </c>
      <c r="BL6" s="21" t="str">
        <f t="shared" si="7"/>
        <v>-</v>
      </c>
      <c r="BM6" s="21" t="str">
        <f t="shared" si="7"/>
        <v>-</v>
      </c>
      <c r="BN6" s="21">
        <f t="shared" si="7"/>
        <v>1058.75</v>
      </c>
      <c r="BO6" s="21">
        <f t="shared" si="7"/>
        <v>1106.02</v>
      </c>
      <c r="BP6" s="20" t="str">
        <f>IF(BP7="","",IF(BP7="-","【-】","【"&amp;SUBSTITUTE(TEXT(BP7,"#,##0.00"),"-","△")&amp;"】"))</f>
        <v>【669.11】</v>
      </c>
      <c r="BQ6" s="21" t="str">
        <f>IF(BQ7="",NA(),BQ7)</f>
        <v>-</v>
      </c>
      <c r="BR6" s="21" t="str">
        <f t="shared" ref="BR6:BZ6" si="8">IF(BR7="",NA(),BR7)</f>
        <v>-</v>
      </c>
      <c r="BS6" s="21" t="str">
        <f t="shared" si="8"/>
        <v>-</v>
      </c>
      <c r="BT6" s="21">
        <f t="shared" si="8"/>
        <v>70.38</v>
      </c>
      <c r="BU6" s="21">
        <f t="shared" si="8"/>
        <v>69.95</v>
      </c>
      <c r="BV6" s="21" t="str">
        <f t="shared" si="8"/>
        <v>-</v>
      </c>
      <c r="BW6" s="21" t="str">
        <f t="shared" si="8"/>
        <v>-</v>
      </c>
      <c r="BX6" s="21" t="str">
        <f t="shared" si="8"/>
        <v>-</v>
      </c>
      <c r="BY6" s="21">
        <f t="shared" si="8"/>
        <v>67.760000000000005</v>
      </c>
      <c r="BZ6" s="21">
        <f t="shared" si="8"/>
        <v>93.28</v>
      </c>
      <c r="CA6" s="20" t="str">
        <f>IF(CA7="","",IF(CA7="-","【-】","【"&amp;SUBSTITUTE(TEXT(CA7,"#,##0.00"),"-","△")&amp;"】"))</f>
        <v>【99.73】</v>
      </c>
      <c r="CB6" s="21" t="str">
        <f>IF(CB7="",NA(),CB7)</f>
        <v>-</v>
      </c>
      <c r="CC6" s="21" t="str">
        <f t="shared" ref="CC6:CK6" si="9">IF(CC7="",NA(),CC7)</f>
        <v>-</v>
      </c>
      <c r="CD6" s="21" t="str">
        <f t="shared" si="9"/>
        <v>-</v>
      </c>
      <c r="CE6" s="21">
        <f t="shared" si="9"/>
        <v>150</v>
      </c>
      <c r="CF6" s="21">
        <f t="shared" si="9"/>
        <v>150</v>
      </c>
      <c r="CG6" s="21" t="str">
        <f t="shared" si="9"/>
        <v>-</v>
      </c>
      <c r="CH6" s="21" t="str">
        <f t="shared" si="9"/>
        <v>-</v>
      </c>
      <c r="CI6" s="21" t="str">
        <f t="shared" si="9"/>
        <v>-</v>
      </c>
      <c r="CJ6" s="21">
        <f t="shared" si="9"/>
        <v>131.37</v>
      </c>
      <c r="CK6" s="21">
        <f t="shared" si="9"/>
        <v>110.34</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t="str">
        <f t="shared" si="10"/>
        <v>-</v>
      </c>
      <c r="CW6" s="20" t="str">
        <f>IF(CW7="","",IF(CW7="-","【-】","【"&amp;SUBSTITUTE(TEXT(CW7,"#,##0.00"),"-","△")&amp;"】"))</f>
        <v>【59.99】</v>
      </c>
      <c r="CX6" s="21" t="str">
        <f>IF(CX7="",NA(),CX7)</f>
        <v>-</v>
      </c>
      <c r="CY6" s="21" t="str">
        <f t="shared" ref="CY6:DG6" si="11">IF(CY7="",NA(),CY7)</f>
        <v>-</v>
      </c>
      <c r="CZ6" s="21" t="str">
        <f t="shared" si="11"/>
        <v>-</v>
      </c>
      <c r="DA6" s="21">
        <f t="shared" si="11"/>
        <v>84.3</v>
      </c>
      <c r="DB6" s="21">
        <f t="shared" si="11"/>
        <v>85.21</v>
      </c>
      <c r="DC6" s="21" t="str">
        <f t="shared" si="11"/>
        <v>-</v>
      </c>
      <c r="DD6" s="21" t="str">
        <f t="shared" si="11"/>
        <v>-</v>
      </c>
      <c r="DE6" s="21" t="str">
        <f t="shared" si="11"/>
        <v>-</v>
      </c>
      <c r="DF6" s="21">
        <f t="shared" si="11"/>
        <v>85.02</v>
      </c>
      <c r="DG6" s="21">
        <f t="shared" si="11"/>
        <v>78.91</v>
      </c>
      <c r="DH6" s="20" t="str">
        <f>IF(DH7="","",IF(DH7="-","【-】","【"&amp;SUBSTITUTE(TEXT(DH7,"#,##0.00"),"-","△")&amp;"】"))</f>
        <v>【95.72】</v>
      </c>
      <c r="DI6" s="21" t="str">
        <f>IF(DI7="",NA(),DI7)</f>
        <v>-</v>
      </c>
      <c r="DJ6" s="21" t="str">
        <f t="shared" ref="DJ6:DR6" si="12">IF(DJ7="",NA(),DJ7)</f>
        <v>-</v>
      </c>
      <c r="DK6" s="21" t="str">
        <f t="shared" si="12"/>
        <v>-</v>
      </c>
      <c r="DL6" s="21">
        <f t="shared" si="12"/>
        <v>3.83</v>
      </c>
      <c r="DM6" s="21">
        <f t="shared" si="12"/>
        <v>7.91</v>
      </c>
      <c r="DN6" s="21" t="str">
        <f t="shared" si="12"/>
        <v>-</v>
      </c>
      <c r="DO6" s="21" t="str">
        <f t="shared" si="12"/>
        <v>-</v>
      </c>
      <c r="DP6" s="21" t="str">
        <f t="shared" si="12"/>
        <v>-</v>
      </c>
      <c r="DQ6" s="21">
        <f t="shared" si="12"/>
        <v>3.29</v>
      </c>
      <c r="DR6" s="21">
        <f t="shared" si="12"/>
        <v>6.91</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【0.24】</v>
      </c>
    </row>
    <row r="7" spans="1:148" s="22" customFormat="1" x14ac:dyDescent="0.15">
      <c r="A7" s="14"/>
      <c r="B7" s="23">
        <v>2021</v>
      </c>
      <c r="C7" s="23">
        <v>114651</v>
      </c>
      <c r="D7" s="23">
        <v>46</v>
      </c>
      <c r="E7" s="23">
        <v>17</v>
      </c>
      <c r="F7" s="23">
        <v>1</v>
      </c>
      <c r="G7" s="23">
        <v>0</v>
      </c>
      <c r="H7" s="23" t="s">
        <v>95</v>
      </c>
      <c r="I7" s="23" t="s">
        <v>96</v>
      </c>
      <c r="J7" s="23" t="s">
        <v>97</v>
      </c>
      <c r="K7" s="23" t="s">
        <v>98</v>
      </c>
      <c r="L7" s="23" t="s">
        <v>99</v>
      </c>
      <c r="M7" s="23" t="s">
        <v>100</v>
      </c>
      <c r="N7" s="24" t="s">
        <v>101</v>
      </c>
      <c r="O7" s="24">
        <v>74.12</v>
      </c>
      <c r="P7" s="24">
        <v>69.349999999999994</v>
      </c>
      <c r="Q7" s="24">
        <v>91.58</v>
      </c>
      <c r="R7" s="24">
        <v>2035</v>
      </c>
      <c r="S7" s="24">
        <v>28550</v>
      </c>
      <c r="T7" s="24">
        <v>16.2</v>
      </c>
      <c r="U7" s="24">
        <v>1762.35</v>
      </c>
      <c r="V7" s="24">
        <v>19731</v>
      </c>
      <c r="W7" s="24">
        <v>2.61</v>
      </c>
      <c r="X7" s="24">
        <v>7559.77</v>
      </c>
      <c r="Y7" s="24" t="s">
        <v>101</v>
      </c>
      <c r="Z7" s="24" t="s">
        <v>101</v>
      </c>
      <c r="AA7" s="24" t="s">
        <v>101</v>
      </c>
      <c r="AB7" s="24">
        <v>115.51</v>
      </c>
      <c r="AC7" s="24">
        <v>105.56</v>
      </c>
      <c r="AD7" s="24" t="s">
        <v>101</v>
      </c>
      <c r="AE7" s="24" t="s">
        <v>101</v>
      </c>
      <c r="AF7" s="24" t="s">
        <v>101</v>
      </c>
      <c r="AG7" s="24">
        <v>112.36</v>
      </c>
      <c r="AH7" s="24">
        <v>112.65</v>
      </c>
      <c r="AI7" s="24">
        <v>107.02</v>
      </c>
      <c r="AJ7" s="24" t="s">
        <v>101</v>
      </c>
      <c r="AK7" s="24" t="s">
        <v>101</v>
      </c>
      <c r="AL7" s="24" t="s">
        <v>101</v>
      </c>
      <c r="AM7" s="24">
        <v>0</v>
      </c>
      <c r="AN7" s="24">
        <v>0</v>
      </c>
      <c r="AO7" s="24" t="s">
        <v>101</v>
      </c>
      <c r="AP7" s="24" t="s">
        <v>101</v>
      </c>
      <c r="AQ7" s="24" t="s">
        <v>101</v>
      </c>
      <c r="AR7" s="24">
        <v>0</v>
      </c>
      <c r="AS7" s="24">
        <v>0</v>
      </c>
      <c r="AT7" s="24">
        <v>3.09</v>
      </c>
      <c r="AU7" s="24" t="s">
        <v>101</v>
      </c>
      <c r="AV7" s="24" t="s">
        <v>101</v>
      </c>
      <c r="AW7" s="24" t="s">
        <v>101</v>
      </c>
      <c r="AX7" s="24">
        <v>27.33</v>
      </c>
      <c r="AY7" s="24">
        <v>27.94</v>
      </c>
      <c r="AZ7" s="24" t="s">
        <v>101</v>
      </c>
      <c r="BA7" s="24" t="s">
        <v>101</v>
      </c>
      <c r="BB7" s="24" t="s">
        <v>101</v>
      </c>
      <c r="BC7" s="24">
        <v>31.15</v>
      </c>
      <c r="BD7" s="24">
        <v>155.27000000000001</v>
      </c>
      <c r="BE7" s="24">
        <v>71.39</v>
      </c>
      <c r="BF7" s="24" t="s">
        <v>101</v>
      </c>
      <c r="BG7" s="24" t="s">
        <v>101</v>
      </c>
      <c r="BH7" s="24" t="s">
        <v>101</v>
      </c>
      <c r="BI7" s="24">
        <v>613.6</v>
      </c>
      <c r="BJ7" s="24">
        <v>623.52</v>
      </c>
      <c r="BK7" s="24" t="s">
        <v>101</v>
      </c>
      <c r="BL7" s="24" t="s">
        <v>101</v>
      </c>
      <c r="BM7" s="24" t="s">
        <v>101</v>
      </c>
      <c r="BN7" s="24">
        <v>1058.75</v>
      </c>
      <c r="BO7" s="24">
        <v>1106.02</v>
      </c>
      <c r="BP7" s="24">
        <v>669.11</v>
      </c>
      <c r="BQ7" s="24" t="s">
        <v>101</v>
      </c>
      <c r="BR7" s="24" t="s">
        <v>101</v>
      </c>
      <c r="BS7" s="24" t="s">
        <v>101</v>
      </c>
      <c r="BT7" s="24">
        <v>70.38</v>
      </c>
      <c r="BU7" s="24">
        <v>69.95</v>
      </c>
      <c r="BV7" s="24" t="s">
        <v>101</v>
      </c>
      <c r="BW7" s="24" t="s">
        <v>101</v>
      </c>
      <c r="BX7" s="24" t="s">
        <v>101</v>
      </c>
      <c r="BY7" s="24">
        <v>67.760000000000005</v>
      </c>
      <c r="BZ7" s="24">
        <v>93.28</v>
      </c>
      <c r="CA7" s="24">
        <v>99.73</v>
      </c>
      <c r="CB7" s="24" t="s">
        <v>101</v>
      </c>
      <c r="CC7" s="24" t="s">
        <v>101</v>
      </c>
      <c r="CD7" s="24" t="s">
        <v>101</v>
      </c>
      <c r="CE7" s="24">
        <v>150</v>
      </c>
      <c r="CF7" s="24">
        <v>150</v>
      </c>
      <c r="CG7" s="24" t="s">
        <v>101</v>
      </c>
      <c r="CH7" s="24" t="s">
        <v>101</v>
      </c>
      <c r="CI7" s="24" t="s">
        <v>101</v>
      </c>
      <c r="CJ7" s="24">
        <v>131.37</v>
      </c>
      <c r="CK7" s="24">
        <v>110.34</v>
      </c>
      <c r="CL7" s="24">
        <v>134.97999999999999</v>
      </c>
      <c r="CM7" s="24" t="s">
        <v>101</v>
      </c>
      <c r="CN7" s="24" t="s">
        <v>101</v>
      </c>
      <c r="CO7" s="24" t="s">
        <v>101</v>
      </c>
      <c r="CP7" s="24" t="s">
        <v>101</v>
      </c>
      <c r="CQ7" s="24" t="s">
        <v>101</v>
      </c>
      <c r="CR7" s="24" t="s">
        <v>101</v>
      </c>
      <c r="CS7" s="24" t="s">
        <v>101</v>
      </c>
      <c r="CT7" s="24" t="s">
        <v>101</v>
      </c>
      <c r="CU7" s="24" t="s">
        <v>101</v>
      </c>
      <c r="CV7" s="24" t="s">
        <v>101</v>
      </c>
      <c r="CW7" s="24">
        <v>59.99</v>
      </c>
      <c r="CX7" s="24" t="s">
        <v>101</v>
      </c>
      <c r="CY7" s="24" t="s">
        <v>101</v>
      </c>
      <c r="CZ7" s="24" t="s">
        <v>101</v>
      </c>
      <c r="DA7" s="24">
        <v>84.3</v>
      </c>
      <c r="DB7" s="24">
        <v>85.21</v>
      </c>
      <c r="DC7" s="24" t="s">
        <v>101</v>
      </c>
      <c r="DD7" s="24" t="s">
        <v>101</v>
      </c>
      <c r="DE7" s="24" t="s">
        <v>101</v>
      </c>
      <c r="DF7" s="24">
        <v>85.02</v>
      </c>
      <c r="DG7" s="24">
        <v>78.91</v>
      </c>
      <c r="DH7" s="24">
        <v>95.72</v>
      </c>
      <c r="DI7" s="24" t="s">
        <v>101</v>
      </c>
      <c r="DJ7" s="24" t="s">
        <v>101</v>
      </c>
      <c r="DK7" s="24" t="s">
        <v>101</v>
      </c>
      <c r="DL7" s="24">
        <v>3.83</v>
      </c>
      <c r="DM7" s="24">
        <v>7.91</v>
      </c>
      <c r="DN7" s="24" t="s">
        <v>101</v>
      </c>
      <c r="DO7" s="24" t="s">
        <v>101</v>
      </c>
      <c r="DP7" s="24" t="s">
        <v>101</v>
      </c>
      <c r="DQ7" s="24">
        <v>3.29</v>
      </c>
      <c r="DR7" s="24">
        <v>6.91</v>
      </c>
      <c r="DS7" s="24">
        <v>38.17</v>
      </c>
      <c r="DT7" s="24" t="s">
        <v>101</v>
      </c>
      <c r="DU7" s="24" t="s">
        <v>101</v>
      </c>
      <c r="DV7" s="24" t="s">
        <v>101</v>
      </c>
      <c r="DW7" s="24">
        <v>0</v>
      </c>
      <c r="DX7" s="24">
        <v>0</v>
      </c>
      <c r="DY7" s="24" t="s">
        <v>101</v>
      </c>
      <c r="DZ7" s="24" t="s">
        <v>101</v>
      </c>
      <c r="EA7" s="24" t="s">
        <v>101</v>
      </c>
      <c r="EB7" s="24">
        <v>0</v>
      </c>
      <c r="EC7" s="24">
        <v>0</v>
      </c>
      <c r="ED7" s="24">
        <v>6.54</v>
      </c>
      <c r="EE7" s="24" t="s">
        <v>101</v>
      </c>
      <c r="EF7" s="24" t="s">
        <v>101</v>
      </c>
      <c r="EG7" s="24" t="s">
        <v>101</v>
      </c>
      <c r="EH7" s="24">
        <v>0</v>
      </c>
      <c r="EI7" s="24">
        <v>0</v>
      </c>
      <c r="EJ7" s="24" t="s">
        <v>101</v>
      </c>
      <c r="EK7" s="24" t="s">
        <v>101</v>
      </c>
      <c r="EL7" s="24" t="s">
        <v>101</v>
      </c>
      <c r="EM7" s="24">
        <v>0</v>
      </c>
      <c r="EN7" s="24">
        <v>0</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2023-01-22T23:51:44Z</cp:lastPrinted>
  <dcterms:created xsi:type="dcterms:W3CDTF">2023-01-12T23:28:39Z</dcterms:created>
  <dcterms:modified xsi:type="dcterms:W3CDTF">2023-02-17T00:10:25Z</dcterms:modified>
  <cp:category/>
</cp:coreProperties>
</file>