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年齢別人口集計表\R6\エクセル\"/>
    </mc:Choice>
  </mc:AlternateContent>
  <xr:revisionPtr revIDLastSave="0" documentId="13_ncr:1_{06A20AC3-40C7-400C-8F61-427B6E1130D2}" xr6:coauthVersionLast="36" xr6:coauthVersionMax="47" xr10:uidLastSave="{00000000-0000-0000-0000-000000000000}"/>
  <bookViews>
    <workbookView xWindow="-105" yWindow="-105" windowWidth="23250" windowHeight="14010" activeTab="1" xr2:uid="{00000000-000D-0000-FFFF-FFFF00000000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</workbook>
</file>

<file path=xl/calcChain.xml><?xml version="1.0" encoding="utf-8"?>
<calcChain xmlns="http://schemas.openxmlformats.org/spreadsheetml/2006/main">
  <c r="AE20" i="3" l="1"/>
  <c r="AD20" i="3"/>
  <c r="AF20" i="3" s="1"/>
  <c r="AE19" i="3"/>
  <c r="AD19" i="3"/>
  <c r="AE18" i="3"/>
  <c r="AD18" i="3"/>
  <c r="AE17" i="3"/>
  <c r="AD17" i="3"/>
  <c r="AE16" i="3"/>
  <c r="AD16" i="3"/>
  <c r="AE14" i="3"/>
  <c r="AD14" i="3"/>
  <c r="AE13" i="3"/>
  <c r="AD13" i="3"/>
  <c r="AF13" i="3" s="1"/>
  <c r="AE12" i="3"/>
  <c r="AD12" i="3"/>
  <c r="AE11" i="3"/>
  <c r="AD11" i="3"/>
  <c r="AE10" i="3"/>
  <c r="AD10" i="3"/>
  <c r="AE8" i="3"/>
  <c r="AD8" i="3"/>
  <c r="AF8" i="3" s="1"/>
  <c r="AE7" i="3"/>
  <c r="AE9" i="3" s="1"/>
  <c r="AD7" i="3"/>
  <c r="AE6" i="3"/>
  <c r="AD6" i="3"/>
  <c r="AF6" i="3" s="1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P19" i="3" s="1"/>
  <c r="AA19" i="3"/>
  <c r="AB18" i="3"/>
  <c r="AP18" i="3" s="1"/>
  <c r="AA18" i="3"/>
  <c r="AL18" i="3" s="1"/>
  <c r="AB17" i="3"/>
  <c r="AA17" i="3"/>
  <c r="AL17" i="3" s="1"/>
  <c r="AB16" i="3"/>
  <c r="AP16" i="3" s="1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P12" i="3" s="1"/>
  <c r="AA12" i="3"/>
  <c r="AB11" i="3"/>
  <c r="AP11" i="3" s="1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AO44" i="3" s="1"/>
  <c r="S44" i="3"/>
  <c r="AK44" i="3" s="1"/>
  <c r="T43" i="3"/>
  <c r="AO43" i="3" s="1"/>
  <c r="S43" i="3"/>
  <c r="T42" i="3"/>
  <c r="S42" i="3"/>
  <c r="AK42" i="3" s="1"/>
  <c r="T41" i="3"/>
  <c r="AO41" i="3" s="1"/>
  <c r="S41" i="3"/>
  <c r="AK41" i="3" s="1"/>
  <c r="T40" i="3"/>
  <c r="S40" i="3"/>
  <c r="T38" i="3"/>
  <c r="AO38" i="3" s="1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AO32" i="3" s="1"/>
  <c r="S32" i="3"/>
  <c r="T31" i="3"/>
  <c r="AO31" i="3" s="1"/>
  <c r="S31" i="3"/>
  <c r="T30" i="3"/>
  <c r="AO30" i="3" s="1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AO25" i="3" s="1"/>
  <c r="S25" i="3"/>
  <c r="T24" i="3"/>
  <c r="AO24" i="3" s="1"/>
  <c r="S24" i="3"/>
  <c r="AK24" i="3" s="1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AK31" i="3" l="1"/>
  <c r="AM26" i="3"/>
  <c r="AO40" i="3"/>
  <c r="AN12" i="3"/>
  <c r="AK43" i="3"/>
  <c r="AF10" i="3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G10" i="3" s="1"/>
  <c r="AT10" i="3" s="1"/>
  <c r="AC17" i="3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G20" i="3" s="1"/>
  <c r="AT20" i="3" s="1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G4" i="3" s="1"/>
  <c r="AT4" i="3" s="1"/>
  <c r="AC11" i="3"/>
  <c r="AC18" i="3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AB21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AF18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F19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AG14" i="3" s="1"/>
  <c r="AT14" i="3" s="1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AA21" i="3"/>
  <c r="H6" i="3"/>
  <c r="P6" i="3"/>
  <c r="O27" i="3"/>
  <c r="D21" i="3"/>
  <c r="D27" i="3"/>
  <c r="E31" i="3"/>
  <c r="E38" i="3"/>
  <c r="U24" i="3"/>
  <c r="S39" i="3"/>
  <c r="AD21" i="3"/>
  <c r="AF17" i="3"/>
  <c r="AE21" i="3"/>
  <c r="AF16" i="3"/>
  <c r="AF12" i="3"/>
  <c r="AD15" i="3"/>
  <c r="AD9" i="3"/>
  <c r="AF9" i="3" s="1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I12" i="3" l="1"/>
  <c r="AQ12" i="3" s="1"/>
  <c r="Q28" i="3"/>
  <c r="AR28" i="3" s="1"/>
  <c r="Q42" i="3"/>
  <c r="AR42" i="3" s="1"/>
  <c r="Q20" i="3"/>
  <c r="AR20" i="3" s="1"/>
  <c r="AG19" i="3"/>
  <c r="AT19" i="3" s="1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G17" i="3"/>
  <c r="AT17" i="3" s="1"/>
  <c r="Y44" i="3"/>
  <c r="AS44" i="3" s="1"/>
  <c r="Y22" i="3"/>
  <c r="AS22" i="3" s="1"/>
  <c r="AG18" i="3"/>
  <c r="AT18" i="3" s="1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F21" i="3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AG9" i="3" s="1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AC21" i="3"/>
  <c r="E39" i="3"/>
  <c r="AF15" i="3"/>
  <c r="U39" i="3"/>
  <c r="AG12" i="3"/>
  <c r="AT12" i="3" s="1"/>
  <c r="AB22" i="3"/>
  <c r="H27" i="3"/>
  <c r="X21" i="3"/>
  <c r="M15" i="3"/>
  <c r="AE22" i="3"/>
  <c r="X27" i="3"/>
  <c r="AD22" i="3"/>
  <c r="AA22" i="3"/>
  <c r="E9" i="3"/>
  <c r="H15" i="3"/>
  <c r="AG16" i="3"/>
  <c r="AT16" i="3" s="1"/>
  <c r="X33" i="3"/>
  <c r="P21" i="3"/>
  <c r="H39" i="3"/>
  <c r="AB26" i="3"/>
  <c r="H9" i="3"/>
  <c r="AC28" i="3"/>
  <c r="AB28" i="3"/>
  <c r="M45" i="3"/>
  <c r="AC27" i="3"/>
  <c r="AB27" i="3"/>
  <c r="E27" i="3"/>
  <c r="AC26" i="3"/>
  <c r="AG15" i="3" l="1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AT45" i="3"/>
  <c r="Q33" i="3"/>
  <c r="I21" i="3"/>
  <c r="I15" i="3"/>
  <c r="Q27" i="3"/>
  <c r="Q9" i="3"/>
  <c r="I39" i="3"/>
  <c r="Y9" i="3"/>
  <c r="AC22" i="3"/>
  <c r="AG21" i="3"/>
  <c r="AB31" i="3"/>
  <c r="AF22" i="3"/>
  <c r="I27" i="3"/>
  <c r="I9" i="3"/>
  <c r="AD27" i="3" l="1"/>
  <c r="AD28" i="3"/>
  <c r="AD26" i="3"/>
  <c r="AG22" i="3"/>
  <c r="AD31" i="3" l="1"/>
</calcChain>
</file>

<file path=xl/sharedStrings.xml><?xml version="1.0" encoding="utf-8"?>
<sst xmlns="http://schemas.openxmlformats.org/spreadsheetml/2006/main" count="204" uniqueCount="137">
  <si>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</si>
  <si>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</si>
  <si>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</si>
  <si>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</si>
  <si>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</si>
  <si>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</si>
  <si>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</si>
  <si>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</si>
  <si>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</si>
  <si>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</si>
  <si>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</si>
  <si>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</si>
  <si>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</si>
  <si>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</si>
  <si>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</si>
  <si>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</si>
  <si>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</si>
  <si>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</si>
  <si>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</si>
  <si>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</si>
  <si>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</si>
  <si>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</si>
  <si>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</si>
  <si>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</si>
  <si>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</si>
  <si>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</si>
  <si>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</si>
  <si>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</si>
  <si>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</si>
  <si>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</si>
  <si>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</si>
  <si>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</si>
  <si>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</si>
  <si>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</si>
  <si>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</si>
  <si>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</si>
  <si>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</si>
  <si>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</si>
  <si>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</si>
  <si>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</si>
  <si>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</si>
  <si>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</si>
  <si>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</si>
  <si>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</si>
  <si>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</si>
  <si>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</si>
  <si>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</si>
  <si>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</si>
  <si>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</si>
  <si>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</si>
  <si>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</si>
  <si>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</si>
  <si>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</si>
  <si>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</si>
  <si>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</si>
  <si>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</si>
  <si>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</si>
  <si>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</si>
  <si>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</si>
  <si>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</si>
  <si>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</si>
  <si>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</si>
  <si>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</si>
  <si>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</si>
  <si>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</si>
  <si>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</si>
  <si>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</si>
  <si>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</si>
  <si>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</si>
  <si>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</si>
  <si>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</si>
  <si>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</si>
  <si>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</si>
  <si>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</si>
  <si>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</si>
  <si>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</si>
  <si>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</si>
  <si>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</si>
  <si>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</si>
  <si>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</si>
  <si>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</si>
  <si>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</si>
  <si>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</si>
  <si>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</si>
  <si>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</si>
  <si>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</si>
  <si>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</si>
  <si>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</si>
  <si>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</si>
  <si>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</si>
  <si>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</si>
  <si>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</si>
  <si>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</si>
  <si>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</si>
  <si>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</si>
  <si>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</si>
  <si>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</si>
  <si>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</si>
  <si>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</si>
  <si>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</si>
  <si>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</si>
  <si>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</si>
  <si>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</si>
  <si>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</si>
  <si>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</si>
  <si>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</si>
  <si>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</si>
  <si>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</si>
  <si>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</si>
  <si>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</si>
  <si>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</si>
  <si>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</si>
  <si>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</si>
  <si>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</si>
  <si>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</si>
  <si>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</si>
  <si>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</si>
  <si>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</si>
  <si>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</si>
  <si>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</si>
  <si>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</si>
  <si>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</si>
  <si>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</si>
  <si>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</si>
  <si>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</si>
  <si>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</si>
  <si>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</si>
  <si>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</si>
  <si>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</si>
  <si>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</si>
  <si>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</si>
  <si>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</si>
  <si>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</si>
  <si>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</si>
  <si>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</si>
  <si>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《令和６年4月１日現在》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</si>
  <si>
    <t>《令和6年4月1日現在》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</si>
</sst>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0_);[Red]\(#,##0.00\)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176" fontId="0" fillId="0" borderId="2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176" fontId="0" fillId="0" borderId="53" xfId="0" applyNumberFormat="1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vertical="center"/>
    </xf>
    <xf numFmtId="176" fontId="0" fillId="0" borderId="0" xfId="0" applyNumberForma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4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29" sqref="C129"/>
    </sheetView>
  </sheetViews>
  <sheetFormatPr defaultRowHeight="18.75" x14ac:dyDescent="0.4"/>
  <cols>
    <col min="1" max="1" width="8.75" style="1"/>
    <col min="2" max="2" width="9.375" bestFit="1" customWidth="1"/>
  </cols>
  <sheetData>
    <row r="1" spans="1:10" s="3" customFormat="1" ht="30.6" customHeight="1" x14ac:dyDescent="0.4">
      <c r="A1" s="2"/>
      <c r="B1" s="22" t="s">
        <v>6</v>
      </c>
      <c r="C1" s="22"/>
      <c r="D1" s="22"/>
      <c r="E1" s="100" t="s">
        <v>136</v>
      </c>
      <c r="F1" s="22"/>
      <c r="G1" s="22"/>
      <c r="H1" s="22"/>
      <c r="I1" s="22"/>
      <c r="J1" s="22"/>
    </row>
    <row r="2" spans="1:10" ht="19.5" thickBot="1" x14ac:dyDescent="0.45">
      <c r="A2" s="29" t="s">
        <v>0</v>
      </c>
      <c r="B2" s="41" t="s">
        <v>1</v>
      </c>
      <c r="C2" s="30" t="s">
        <v>2</v>
      </c>
      <c r="D2" s="31" t="s">
        <v>121</v>
      </c>
      <c r="E2" s="32" t="s">
        <v>3</v>
      </c>
      <c r="F2" s="30" t="s">
        <v>4</v>
      </c>
      <c r="G2" s="31" t="s">
        <v>121</v>
      </c>
      <c r="H2" s="33" t="s">
        <v>8</v>
      </c>
      <c r="I2" s="30" t="s">
        <v>9</v>
      </c>
      <c r="J2" s="34" t="s">
        <v>5</v>
      </c>
    </row>
    <row r="3" spans="1:10" ht="19.5" thickTop="1" x14ac:dyDescent="0.4">
      <c r="A3" s="23">
        <v>0</v>
      </c>
      <c r="B3" s="42">
        <v>55</v>
      </c>
      <c r="C3" s="24">
        <v>45</v>
      </c>
      <c r="D3" s="25">
        <v>100</v>
      </c>
      <c r="E3" s="26">
        <v>1</v>
      </c>
      <c r="F3" s="24">
        <v>2</v>
      </c>
      <c r="G3" s="25">
        <v>3</v>
      </c>
      <c r="H3" s="27">
        <v>56</v>
      </c>
      <c r="I3" s="24">
        <v>47</v>
      </c>
      <c r="J3" s="28">
        <v>103</v>
      </c>
    </row>
    <row r="4" spans="1:10" x14ac:dyDescent="0.4">
      <c r="A4" s="9">
        <v>1</v>
      </c>
      <c r="B4" s="43">
        <v>63</v>
      </c>
      <c r="C4" s="5">
        <v>59</v>
      </c>
      <c r="D4" s="6">
        <v>122</v>
      </c>
      <c r="E4" s="7">
        <v>1</v>
      </c>
      <c r="F4" s="5">
        <v>0</v>
      </c>
      <c r="G4" s="6">
        <v>1</v>
      </c>
      <c r="H4" s="8">
        <v>64</v>
      </c>
      <c r="I4" s="5">
        <v>59</v>
      </c>
      <c r="J4" s="10">
        <v>123</v>
      </c>
    </row>
    <row r="5" spans="1:10" x14ac:dyDescent="0.4">
      <c r="A5" s="9">
        <v>2</v>
      </c>
      <c r="B5" s="43">
        <v>76</v>
      </c>
      <c r="C5" s="5">
        <v>57</v>
      </c>
      <c r="D5" s="6">
        <v>133</v>
      </c>
      <c r="E5" s="7">
        <v>2</v>
      </c>
      <c r="F5" s="5">
        <v>0</v>
      </c>
      <c r="G5" s="6">
        <v>2</v>
      </c>
      <c r="H5" s="8">
        <v>78</v>
      </c>
      <c r="I5" s="5">
        <v>57</v>
      </c>
      <c r="J5" s="10">
        <v>135</v>
      </c>
    </row>
    <row r="6" spans="1:10" x14ac:dyDescent="0.4">
      <c r="A6" s="9">
        <v>3</v>
      </c>
      <c r="B6" s="43">
        <v>69</v>
      </c>
      <c r="C6" s="5">
        <v>71</v>
      </c>
      <c r="D6" s="6">
        <v>140</v>
      </c>
      <c r="E6" s="7">
        <v>1</v>
      </c>
      <c r="F6" s="5">
        <v>2</v>
      </c>
      <c r="G6" s="6">
        <v>3</v>
      </c>
      <c r="H6" s="8">
        <v>70</v>
      </c>
      <c r="I6" s="5">
        <v>73</v>
      </c>
      <c r="J6" s="10">
        <v>143</v>
      </c>
    </row>
    <row r="7" spans="1:10" x14ac:dyDescent="0.4">
      <c r="A7" s="35">
        <v>4</v>
      </c>
      <c r="B7" s="44">
        <v>73</v>
      </c>
      <c r="C7" s="36">
        <v>63</v>
      </c>
      <c r="D7" s="37">
        <v>136</v>
      </c>
      <c r="E7" s="38">
        <v>3</v>
      </c>
      <c r="F7" s="36">
        <v>1</v>
      </c>
      <c r="G7" s="37">
        <v>4</v>
      </c>
      <c r="H7" s="39">
        <v>76</v>
      </c>
      <c r="I7" s="36">
        <v>64</v>
      </c>
      <c r="J7" s="40">
        <v>140</v>
      </c>
    </row>
    <row r="8" spans="1:10" x14ac:dyDescent="0.4">
      <c r="A8" s="23">
        <v>5</v>
      </c>
      <c r="B8" s="42">
        <v>80</v>
      </c>
      <c r="C8" s="24">
        <v>67</v>
      </c>
      <c r="D8" s="25">
        <v>147</v>
      </c>
      <c r="E8" s="26">
        <v>0</v>
      </c>
      <c r="F8" s="24">
        <v>3</v>
      </c>
      <c r="G8" s="25">
        <v>3</v>
      </c>
      <c r="H8" s="27">
        <v>80</v>
      </c>
      <c r="I8" s="24">
        <v>70</v>
      </c>
      <c r="J8" s="28">
        <v>150</v>
      </c>
    </row>
    <row r="9" spans="1:10" x14ac:dyDescent="0.4">
      <c r="A9" s="9">
        <v>6</v>
      </c>
      <c r="B9" s="43">
        <v>91</v>
      </c>
      <c r="C9" s="5">
        <v>82</v>
      </c>
      <c r="D9" s="6">
        <v>173</v>
      </c>
      <c r="E9" s="7">
        <v>0</v>
      </c>
      <c r="F9" s="5">
        <v>1</v>
      </c>
      <c r="G9" s="6">
        <v>1</v>
      </c>
      <c r="H9" s="8">
        <v>91</v>
      </c>
      <c r="I9" s="5">
        <v>83</v>
      </c>
      <c r="J9" s="10">
        <v>174</v>
      </c>
    </row>
    <row r="10" spans="1:10" x14ac:dyDescent="0.4">
      <c r="A10" s="9">
        <v>7</v>
      </c>
      <c r="B10" s="43">
        <v>104</v>
      </c>
      <c r="C10" s="5">
        <v>92</v>
      </c>
      <c r="D10" s="6">
        <v>196</v>
      </c>
      <c r="E10" s="7">
        <v>2</v>
      </c>
      <c r="F10" s="5">
        <v>2</v>
      </c>
      <c r="G10" s="6">
        <v>4</v>
      </c>
      <c r="H10" s="8">
        <v>106</v>
      </c>
      <c r="I10" s="5">
        <v>94</v>
      </c>
      <c r="J10" s="10">
        <v>200</v>
      </c>
    </row>
    <row r="11" spans="1:10" x14ac:dyDescent="0.4">
      <c r="A11" s="9">
        <v>8</v>
      </c>
      <c r="B11" s="43">
        <v>100</v>
      </c>
      <c r="C11" s="5">
        <v>99</v>
      </c>
      <c r="D11" s="6">
        <v>199</v>
      </c>
      <c r="E11" s="7">
        <v>1</v>
      </c>
      <c r="F11" s="5">
        <v>2</v>
      </c>
      <c r="G11" s="6">
        <v>3</v>
      </c>
      <c r="H11" s="8">
        <v>101</v>
      </c>
      <c r="I11" s="5">
        <v>101</v>
      </c>
      <c r="J11" s="10">
        <v>202</v>
      </c>
    </row>
    <row r="12" spans="1:10" x14ac:dyDescent="0.4">
      <c r="A12" s="35">
        <v>9</v>
      </c>
      <c r="B12" s="44">
        <v>104</v>
      </c>
      <c r="C12" s="36">
        <v>106</v>
      </c>
      <c r="D12" s="37">
        <v>210</v>
      </c>
      <c r="E12" s="38">
        <v>4</v>
      </c>
      <c r="F12" s="36">
        <v>1</v>
      </c>
      <c r="G12" s="37">
        <v>5</v>
      </c>
      <c r="H12" s="39">
        <v>108</v>
      </c>
      <c r="I12" s="36">
        <v>107</v>
      </c>
      <c r="J12" s="40">
        <v>215</v>
      </c>
    </row>
    <row r="13" spans="1:10" x14ac:dyDescent="0.4">
      <c r="A13" s="23">
        <v>10</v>
      </c>
      <c r="B13" s="42">
        <v>89</v>
      </c>
      <c r="C13" s="24">
        <v>94</v>
      </c>
      <c r="D13" s="25">
        <v>183</v>
      </c>
      <c r="E13" s="26">
        <v>2</v>
      </c>
      <c r="F13" s="24">
        <v>3</v>
      </c>
      <c r="G13" s="25">
        <v>5</v>
      </c>
      <c r="H13" s="27">
        <v>91</v>
      </c>
      <c r="I13" s="24">
        <v>97</v>
      </c>
      <c r="J13" s="28">
        <v>188</v>
      </c>
    </row>
    <row r="14" spans="1:10" x14ac:dyDescent="0.4">
      <c r="A14" s="9">
        <v>11</v>
      </c>
      <c r="B14" s="43">
        <v>102</v>
      </c>
      <c r="C14" s="5">
        <v>114</v>
      </c>
      <c r="D14" s="6">
        <v>216</v>
      </c>
      <c r="E14" s="7">
        <v>3</v>
      </c>
      <c r="F14" s="5">
        <v>5</v>
      </c>
      <c r="G14" s="6">
        <v>8</v>
      </c>
      <c r="H14" s="8">
        <v>105</v>
      </c>
      <c r="I14" s="5">
        <v>119</v>
      </c>
      <c r="J14" s="10">
        <v>224</v>
      </c>
    </row>
    <row r="15" spans="1:10" x14ac:dyDescent="0.4">
      <c r="A15" s="9">
        <v>12</v>
      </c>
      <c r="B15" s="43">
        <v>126</v>
      </c>
      <c r="C15" s="5">
        <v>106</v>
      </c>
      <c r="D15" s="6">
        <v>232</v>
      </c>
      <c r="E15" s="7">
        <v>1</v>
      </c>
      <c r="F15" s="5">
        <v>1</v>
      </c>
      <c r="G15" s="6">
        <v>2</v>
      </c>
      <c r="H15" s="8">
        <v>127</v>
      </c>
      <c r="I15" s="5">
        <v>107</v>
      </c>
      <c r="J15" s="10">
        <v>234</v>
      </c>
    </row>
    <row r="16" spans="1:10" x14ac:dyDescent="0.4">
      <c r="A16" s="9">
        <v>13</v>
      </c>
      <c r="B16" s="43">
        <v>111</v>
      </c>
      <c r="C16" s="5">
        <v>96</v>
      </c>
      <c r="D16" s="6">
        <v>207</v>
      </c>
      <c r="E16" s="7">
        <v>1</v>
      </c>
      <c r="F16" s="5">
        <v>2</v>
      </c>
      <c r="G16" s="6">
        <v>3</v>
      </c>
      <c r="H16" s="8">
        <v>112</v>
      </c>
      <c r="I16" s="5">
        <v>98</v>
      </c>
      <c r="J16" s="10">
        <v>210</v>
      </c>
    </row>
    <row r="17" spans="1:10" x14ac:dyDescent="0.4">
      <c r="A17" s="35">
        <v>14</v>
      </c>
      <c r="B17" s="44">
        <v>141</v>
      </c>
      <c r="C17" s="36">
        <v>119</v>
      </c>
      <c r="D17" s="37">
        <v>260</v>
      </c>
      <c r="E17" s="38">
        <v>1</v>
      </c>
      <c r="F17" s="36">
        <v>4</v>
      </c>
      <c r="G17" s="37">
        <v>5</v>
      </c>
      <c r="H17" s="39">
        <v>142</v>
      </c>
      <c r="I17" s="36">
        <v>123</v>
      </c>
      <c r="J17" s="40">
        <v>265</v>
      </c>
    </row>
    <row r="18" spans="1:10" x14ac:dyDescent="0.4">
      <c r="A18" s="23">
        <v>15</v>
      </c>
      <c r="B18" s="42">
        <v>154</v>
      </c>
      <c r="C18" s="24">
        <v>124</v>
      </c>
      <c r="D18" s="25">
        <v>278</v>
      </c>
      <c r="E18" s="26">
        <v>1</v>
      </c>
      <c r="F18" s="24">
        <v>1</v>
      </c>
      <c r="G18" s="25">
        <v>2</v>
      </c>
      <c r="H18" s="27">
        <v>155</v>
      </c>
      <c r="I18" s="24">
        <v>125</v>
      </c>
      <c r="J18" s="28">
        <v>280</v>
      </c>
    </row>
    <row r="19" spans="1:10" x14ac:dyDescent="0.4">
      <c r="A19" s="9">
        <v>16</v>
      </c>
      <c r="B19" s="43">
        <v>132</v>
      </c>
      <c r="C19" s="5">
        <v>127</v>
      </c>
      <c r="D19" s="6">
        <v>259</v>
      </c>
      <c r="E19" s="7">
        <v>0</v>
      </c>
      <c r="F19" s="5">
        <v>2</v>
      </c>
      <c r="G19" s="6">
        <v>2</v>
      </c>
      <c r="H19" s="8">
        <v>132</v>
      </c>
      <c r="I19" s="5">
        <v>129</v>
      </c>
      <c r="J19" s="10">
        <v>261</v>
      </c>
    </row>
    <row r="20" spans="1:10" x14ac:dyDescent="0.4">
      <c r="A20" s="9">
        <v>17</v>
      </c>
      <c r="B20" s="43">
        <v>147</v>
      </c>
      <c r="C20" s="5">
        <v>125</v>
      </c>
      <c r="D20" s="6">
        <v>272</v>
      </c>
      <c r="E20" s="7">
        <v>2</v>
      </c>
      <c r="F20" s="5">
        <v>2</v>
      </c>
      <c r="G20" s="6">
        <v>4</v>
      </c>
      <c r="H20" s="8">
        <v>149</v>
      </c>
      <c r="I20" s="5">
        <v>127</v>
      </c>
      <c r="J20" s="10">
        <v>276</v>
      </c>
    </row>
    <row r="21" spans="1:10" x14ac:dyDescent="0.4">
      <c r="A21" s="9">
        <v>18</v>
      </c>
      <c r="B21" s="43">
        <v>131</v>
      </c>
      <c r="C21" s="5">
        <v>130</v>
      </c>
      <c r="D21" s="6">
        <v>261</v>
      </c>
      <c r="E21" s="7">
        <v>3</v>
      </c>
      <c r="F21" s="5">
        <v>2</v>
      </c>
      <c r="G21" s="6">
        <v>5</v>
      </c>
      <c r="H21" s="8">
        <v>134</v>
      </c>
      <c r="I21" s="5">
        <v>132</v>
      </c>
      <c r="J21" s="10">
        <v>266</v>
      </c>
    </row>
    <row r="22" spans="1:10" x14ac:dyDescent="0.4">
      <c r="A22" s="35">
        <v>19</v>
      </c>
      <c r="B22" s="44">
        <v>143</v>
      </c>
      <c r="C22" s="36">
        <v>135</v>
      </c>
      <c r="D22" s="37">
        <v>278</v>
      </c>
      <c r="E22" s="38">
        <v>2</v>
      </c>
      <c r="F22" s="36">
        <v>4</v>
      </c>
      <c r="G22" s="37">
        <v>6</v>
      </c>
      <c r="H22" s="39">
        <v>145</v>
      </c>
      <c r="I22" s="36">
        <v>139</v>
      </c>
      <c r="J22" s="40">
        <v>284</v>
      </c>
    </row>
    <row r="23" spans="1:10" x14ac:dyDescent="0.4">
      <c r="A23" s="23">
        <v>20</v>
      </c>
      <c r="B23" s="42">
        <v>147</v>
      </c>
      <c r="C23" s="24">
        <v>161</v>
      </c>
      <c r="D23" s="25">
        <v>308</v>
      </c>
      <c r="E23" s="26">
        <v>8</v>
      </c>
      <c r="F23" s="24">
        <v>4</v>
      </c>
      <c r="G23" s="25">
        <v>12</v>
      </c>
      <c r="H23" s="27">
        <v>155</v>
      </c>
      <c r="I23" s="24">
        <v>165</v>
      </c>
      <c r="J23" s="28">
        <v>320</v>
      </c>
    </row>
    <row r="24" spans="1:10" x14ac:dyDescent="0.4">
      <c r="A24" s="9">
        <v>21</v>
      </c>
      <c r="B24" s="43">
        <v>134</v>
      </c>
      <c r="C24" s="5">
        <v>156</v>
      </c>
      <c r="D24" s="6">
        <v>290</v>
      </c>
      <c r="E24" s="7">
        <v>12</v>
      </c>
      <c r="F24" s="5">
        <v>2</v>
      </c>
      <c r="G24" s="6">
        <v>14</v>
      </c>
      <c r="H24" s="8">
        <v>146</v>
      </c>
      <c r="I24" s="5">
        <v>158</v>
      </c>
      <c r="J24" s="10">
        <v>304</v>
      </c>
    </row>
    <row r="25" spans="1:10" x14ac:dyDescent="0.4">
      <c r="A25" s="9">
        <v>22</v>
      </c>
      <c r="B25" s="43">
        <v>143</v>
      </c>
      <c r="C25" s="5">
        <v>126</v>
      </c>
      <c r="D25" s="6">
        <v>269</v>
      </c>
      <c r="E25" s="7">
        <v>19</v>
      </c>
      <c r="F25" s="5">
        <v>9</v>
      </c>
      <c r="G25" s="6">
        <v>28</v>
      </c>
      <c r="H25" s="8">
        <v>162</v>
      </c>
      <c r="I25" s="5">
        <v>135</v>
      </c>
      <c r="J25" s="10">
        <v>297</v>
      </c>
    </row>
    <row r="26" spans="1:10" x14ac:dyDescent="0.4">
      <c r="A26" s="9">
        <v>23</v>
      </c>
      <c r="B26" s="43">
        <v>145</v>
      </c>
      <c r="C26" s="5">
        <v>135</v>
      </c>
      <c r="D26" s="6">
        <v>280</v>
      </c>
      <c r="E26" s="7">
        <v>11</v>
      </c>
      <c r="F26" s="5">
        <v>9</v>
      </c>
      <c r="G26" s="6">
        <v>20</v>
      </c>
      <c r="H26" s="8">
        <v>156</v>
      </c>
      <c r="I26" s="5">
        <v>144</v>
      </c>
      <c r="J26" s="10">
        <v>300</v>
      </c>
    </row>
    <row r="27" spans="1:10" x14ac:dyDescent="0.4">
      <c r="A27" s="35">
        <v>24</v>
      </c>
      <c r="B27" s="44">
        <v>123</v>
      </c>
      <c r="C27" s="36">
        <v>116</v>
      </c>
      <c r="D27" s="37">
        <v>239</v>
      </c>
      <c r="E27" s="38">
        <v>11</v>
      </c>
      <c r="F27" s="36">
        <v>5</v>
      </c>
      <c r="G27" s="37">
        <v>16</v>
      </c>
      <c r="H27" s="39">
        <v>134</v>
      </c>
      <c r="I27" s="36">
        <v>121</v>
      </c>
      <c r="J27" s="40">
        <v>255</v>
      </c>
    </row>
    <row r="28" spans="1:10" x14ac:dyDescent="0.4">
      <c r="A28" s="23">
        <v>25</v>
      </c>
      <c r="B28" s="42">
        <v>126</v>
      </c>
      <c r="C28" s="24">
        <v>120</v>
      </c>
      <c r="D28" s="25">
        <v>246</v>
      </c>
      <c r="E28" s="26">
        <v>12</v>
      </c>
      <c r="F28" s="24">
        <v>8</v>
      </c>
      <c r="G28" s="25">
        <v>20</v>
      </c>
      <c r="H28" s="27">
        <v>138</v>
      </c>
      <c r="I28" s="24">
        <v>128</v>
      </c>
      <c r="J28" s="28">
        <v>266</v>
      </c>
    </row>
    <row r="29" spans="1:10" x14ac:dyDescent="0.4">
      <c r="A29" s="9">
        <v>26</v>
      </c>
      <c r="B29" s="43">
        <v>115</v>
      </c>
      <c r="C29" s="5">
        <v>98</v>
      </c>
      <c r="D29" s="6">
        <v>213</v>
      </c>
      <c r="E29" s="7">
        <v>8</v>
      </c>
      <c r="F29" s="5">
        <v>7</v>
      </c>
      <c r="G29" s="6">
        <v>15</v>
      </c>
      <c r="H29" s="8">
        <v>123</v>
      </c>
      <c r="I29" s="5">
        <v>105</v>
      </c>
      <c r="J29" s="10">
        <v>228</v>
      </c>
    </row>
    <row r="30" spans="1:10" x14ac:dyDescent="0.4">
      <c r="A30" s="9">
        <v>27</v>
      </c>
      <c r="B30" s="43">
        <v>134</v>
      </c>
      <c r="C30" s="5">
        <v>123</v>
      </c>
      <c r="D30" s="6">
        <v>257</v>
      </c>
      <c r="E30" s="7">
        <v>12</v>
      </c>
      <c r="F30" s="5">
        <v>8</v>
      </c>
      <c r="G30" s="6">
        <v>20</v>
      </c>
      <c r="H30" s="8">
        <v>146</v>
      </c>
      <c r="I30" s="5">
        <v>131</v>
      </c>
      <c r="J30" s="10">
        <v>277</v>
      </c>
    </row>
    <row r="31" spans="1:10" x14ac:dyDescent="0.4">
      <c r="A31" s="9">
        <v>28</v>
      </c>
      <c r="B31" s="43">
        <v>130</v>
      </c>
      <c r="C31" s="5">
        <v>120</v>
      </c>
      <c r="D31" s="6">
        <v>250</v>
      </c>
      <c r="E31" s="7">
        <v>10</v>
      </c>
      <c r="F31" s="5">
        <v>5</v>
      </c>
      <c r="G31" s="6">
        <v>15</v>
      </c>
      <c r="H31" s="8">
        <v>140</v>
      </c>
      <c r="I31" s="5">
        <v>125</v>
      </c>
      <c r="J31" s="10">
        <v>265</v>
      </c>
    </row>
    <row r="32" spans="1:10" x14ac:dyDescent="0.4">
      <c r="A32" s="35">
        <v>29</v>
      </c>
      <c r="B32" s="44">
        <v>103</v>
      </c>
      <c r="C32" s="36">
        <v>102</v>
      </c>
      <c r="D32" s="37">
        <v>205</v>
      </c>
      <c r="E32" s="38">
        <v>7</v>
      </c>
      <c r="F32" s="36">
        <v>6</v>
      </c>
      <c r="G32" s="37">
        <v>13</v>
      </c>
      <c r="H32" s="39">
        <v>110</v>
      </c>
      <c r="I32" s="36">
        <v>108</v>
      </c>
      <c r="J32" s="40">
        <v>218</v>
      </c>
    </row>
    <row r="33" spans="1:10" x14ac:dyDescent="0.4">
      <c r="A33" s="23">
        <v>30</v>
      </c>
      <c r="B33" s="42">
        <v>124</v>
      </c>
      <c r="C33" s="24">
        <v>109</v>
      </c>
      <c r="D33" s="25">
        <v>233</v>
      </c>
      <c r="E33" s="26">
        <v>17</v>
      </c>
      <c r="F33" s="24">
        <v>5</v>
      </c>
      <c r="G33" s="25">
        <v>22</v>
      </c>
      <c r="H33" s="27">
        <v>141</v>
      </c>
      <c r="I33" s="24">
        <v>114</v>
      </c>
      <c r="J33" s="28">
        <v>255</v>
      </c>
    </row>
    <row r="34" spans="1:10" x14ac:dyDescent="0.4">
      <c r="A34" s="9">
        <v>31</v>
      </c>
      <c r="B34" s="43">
        <v>125</v>
      </c>
      <c r="C34" s="5">
        <v>114</v>
      </c>
      <c r="D34" s="6">
        <v>239</v>
      </c>
      <c r="E34" s="7">
        <v>12</v>
      </c>
      <c r="F34" s="5">
        <v>3</v>
      </c>
      <c r="G34" s="6">
        <v>15</v>
      </c>
      <c r="H34" s="8">
        <v>137</v>
      </c>
      <c r="I34" s="5">
        <v>117</v>
      </c>
      <c r="J34" s="10">
        <v>254</v>
      </c>
    </row>
    <row r="35" spans="1:10" x14ac:dyDescent="0.4">
      <c r="A35" s="9">
        <v>32</v>
      </c>
      <c r="B35" s="43">
        <v>121</v>
      </c>
      <c r="C35" s="5">
        <v>94</v>
      </c>
      <c r="D35" s="6">
        <v>215</v>
      </c>
      <c r="E35" s="7">
        <v>3</v>
      </c>
      <c r="F35" s="5">
        <v>6</v>
      </c>
      <c r="G35" s="6">
        <v>9</v>
      </c>
      <c r="H35" s="8">
        <v>124</v>
      </c>
      <c r="I35" s="5">
        <v>100</v>
      </c>
      <c r="J35" s="10">
        <v>224</v>
      </c>
    </row>
    <row r="36" spans="1:10" x14ac:dyDescent="0.4">
      <c r="A36" s="9">
        <v>33</v>
      </c>
      <c r="B36" s="43">
        <v>109</v>
      </c>
      <c r="C36" s="5">
        <v>96</v>
      </c>
      <c r="D36" s="6">
        <v>205</v>
      </c>
      <c r="E36" s="7">
        <v>6</v>
      </c>
      <c r="F36" s="5">
        <v>7</v>
      </c>
      <c r="G36" s="6">
        <v>13</v>
      </c>
      <c r="H36" s="8">
        <v>115</v>
      </c>
      <c r="I36" s="5">
        <v>103</v>
      </c>
      <c r="J36" s="10">
        <v>218</v>
      </c>
    </row>
    <row r="37" spans="1:10" x14ac:dyDescent="0.4">
      <c r="A37" s="35">
        <v>34</v>
      </c>
      <c r="B37" s="44">
        <v>120</v>
      </c>
      <c r="C37" s="36">
        <v>101</v>
      </c>
      <c r="D37" s="37">
        <v>221</v>
      </c>
      <c r="E37" s="38">
        <v>9</v>
      </c>
      <c r="F37" s="36">
        <v>6</v>
      </c>
      <c r="G37" s="37">
        <v>15</v>
      </c>
      <c r="H37" s="39">
        <v>129</v>
      </c>
      <c r="I37" s="36">
        <v>107</v>
      </c>
      <c r="J37" s="40">
        <v>236</v>
      </c>
    </row>
    <row r="38" spans="1:10" x14ac:dyDescent="0.4">
      <c r="A38" s="23">
        <v>35</v>
      </c>
      <c r="B38" s="42">
        <v>143</v>
      </c>
      <c r="C38" s="24">
        <v>117</v>
      </c>
      <c r="D38" s="25">
        <v>260</v>
      </c>
      <c r="E38" s="26">
        <v>11</v>
      </c>
      <c r="F38" s="24">
        <v>0</v>
      </c>
      <c r="G38" s="25">
        <v>11</v>
      </c>
      <c r="H38" s="27">
        <v>154</v>
      </c>
      <c r="I38" s="24">
        <v>117</v>
      </c>
      <c r="J38" s="28">
        <v>271</v>
      </c>
    </row>
    <row r="39" spans="1:10" x14ac:dyDescent="0.4">
      <c r="A39" s="9">
        <v>36</v>
      </c>
      <c r="B39" s="43">
        <v>120</v>
      </c>
      <c r="C39" s="5">
        <v>100</v>
      </c>
      <c r="D39" s="6">
        <v>220</v>
      </c>
      <c r="E39" s="7">
        <v>3</v>
      </c>
      <c r="F39" s="5">
        <v>3</v>
      </c>
      <c r="G39" s="6">
        <v>6</v>
      </c>
      <c r="H39" s="8">
        <v>123</v>
      </c>
      <c r="I39" s="5">
        <v>103</v>
      </c>
      <c r="J39" s="10">
        <v>226</v>
      </c>
    </row>
    <row r="40" spans="1:10" x14ac:dyDescent="0.4">
      <c r="A40" s="9">
        <v>37</v>
      </c>
      <c r="B40" s="43">
        <v>136</v>
      </c>
      <c r="C40" s="5">
        <v>106</v>
      </c>
      <c r="D40" s="6">
        <v>242</v>
      </c>
      <c r="E40" s="7">
        <v>3</v>
      </c>
      <c r="F40" s="5">
        <v>1</v>
      </c>
      <c r="G40" s="6">
        <v>4</v>
      </c>
      <c r="H40" s="8">
        <v>139</v>
      </c>
      <c r="I40" s="5">
        <v>107</v>
      </c>
      <c r="J40" s="10">
        <v>246</v>
      </c>
    </row>
    <row r="41" spans="1:10" x14ac:dyDescent="0.4">
      <c r="A41" s="9">
        <v>38</v>
      </c>
      <c r="B41" s="43">
        <v>139</v>
      </c>
      <c r="C41" s="5">
        <v>131</v>
      </c>
      <c r="D41" s="6">
        <v>270</v>
      </c>
      <c r="E41" s="7">
        <v>8</v>
      </c>
      <c r="F41" s="5">
        <v>3</v>
      </c>
      <c r="G41" s="6">
        <v>11</v>
      </c>
      <c r="H41" s="8">
        <v>147</v>
      </c>
      <c r="I41" s="5">
        <v>134</v>
      </c>
      <c r="J41" s="10">
        <v>281</v>
      </c>
    </row>
    <row r="42" spans="1:10" x14ac:dyDescent="0.4">
      <c r="A42" s="35">
        <v>39</v>
      </c>
      <c r="B42" s="44">
        <v>131</v>
      </c>
      <c r="C42" s="36">
        <v>136</v>
      </c>
      <c r="D42" s="37">
        <v>267</v>
      </c>
      <c r="E42" s="38">
        <v>7</v>
      </c>
      <c r="F42" s="36">
        <v>4</v>
      </c>
      <c r="G42" s="37">
        <v>11</v>
      </c>
      <c r="H42" s="39">
        <v>138</v>
      </c>
      <c r="I42" s="36">
        <v>140</v>
      </c>
      <c r="J42" s="40">
        <v>278</v>
      </c>
    </row>
    <row r="43" spans="1:10" x14ac:dyDescent="0.4">
      <c r="A43" s="23">
        <v>40</v>
      </c>
      <c r="B43" s="42">
        <v>150</v>
      </c>
      <c r="C43" s="24">
        <v>125</v>
      </c>
      <c r="D43" s="25">
        <v>275</v>
      </c>
      <c r="E43" s="26">
        <v>4</v>
      </c>
      <c r="F43" s="24">
        <v>4</v>
      </c>
      <c r="G43" s="25">
        <v>8</v>
      </c>
      <c r="H43" s="27">
        <v>154</v>
      </c>
      <c r="I43" s="24">
        <v>129</v>
      </c>
      <c r="J43" s="28">
        <v>283</v>
      </c>
    </row>
    <row r="44" spans="1:10" x14ac:dyDescent="0.4">
      <c r="A44" s="9">
        <v>41</v>
      </c>
      <c r="B44" s="43">
        <v>154</v>
      </c>
      <c r="C44" s="5">
        <v>132</v>
      </c>
      <c r="D44" s="6">
        <v>286</v>
      </c>
      <c r="E44" s="7">
        <v>5</v>
      </c>
      <c r="F44" s="5">
        <v>3</v>
      </c>
      <c r="G44" s="6">
        <v>8</v>
      </c>
      <c r="H44" s="8">
        <v>159</v>
      </c>
      <c r="I44" s="5">
        <v>135</v>
      </c>
      <c r="J44" s="10">
        <v>294</v>
      </c>
    </row>
    <row r="45" spans="1:10" x14ac:dyDescent="0.4">
      <c r="A45" s="9">
        <v>42</v>
      </c>
      <c r="B45" s="43">
        <v>146</v>
      </c>
      <c r="C45" s="5">
        <v>120</v>
      </c>
      <c r="D45" s="6">
        <v>266</v>
      </c>
      <c r="E45" s="7">
        <v>2</v>
      </c>
      <c r="F45" s="5">
        <v>4</v>
      </c>
      <c r="G45" s="6">
        <v>6</v>
      </c>
      <c r="H45" s="8">
        <v>148</v>
      </c>
      <c r="I45" s="5">
        <v>124</v>
      </c>
      <c r="J45" s="10">
        <v>272</v>
      </c>
    </row>
    <row r="46" spans="1:10" x14ac:dyDescent="0.4">
      <c r="A46" s="9">
        <v>43</v>
      </c>
      <c r="B46" s="43">
        <v>176</v>
      </c>
      <c r="C46" s="5">
        <v>130</v>
      </c>
      <c r="D46" s="6">
        <v>306</v>
      </c>
      <c r="E46" s="7">
        <v>5</v>
      </c>
      <c r="F46" s="5">
        <v>3</v>
      </c>
      <c r="G46" s="6">
        <v>8</v>
      </c>
      <c r="H46" s="8">
        <v>181</v>
      </c>
      <c r="I46" s="5">
        <v>133</v>
      </c>
      <c r="J46" s="10">
        <v>314</v>
      </c>
    </row>
    <row r="47" spans="1:10" x14ac:dyDescent="0.4">
      <c r="A47" s="35">
        <v>44</v>
      </c>
      <c r="B47" s="44">
        <v>170</v>
      </c>
      <c r="C47" s="36">
        <v>169</v>
      </c>
      <c r="D47" s="37">
        <v>339</v>
      </c>
      <c r="E47" s="38">
        <v>0</v>
      </c>
      <c r="F47" s="36">
        <v>3</v>
      </c>
      <c r="G47" s="37">
        <v>3</v>
      </c>
      <c r="H47" s="39">
        <v>170</v>
      </c>
      <c r="I47" s="36">
        <v>172</v>
      </c>
      <c r="J47" s="40">
        <v>342</v>
      </c>
    </row>
    <row r="48" spans="1:10" x14ac:dyDescent="0.4">
      <c r="A48" s="23">
        <v>45</v>
      </c>
      <c r="B48" s="42">
        <v>172</v>
      </c>
      <c r="C48" s="24">
        <v>170</v>
      </c>
      <c r="D48" s="25">
        <v>342</v>
      </c>
      <c r="E48" s="26">
        <v>1</v>
      </c>
      <c r="F48" s="24">
        <v>4</v>
      </c>
      <c r="G48" s="25">
        <v>5</v>
      </c>
      <c r="H48" s="27">
        <v>173</v>
      </c>
      <c r="I48" s="24">
        <v>174</v>
      </c>
      <c r="J48" s="28">
        <v>347</v>
      </c>
    </row>
    <row r="49" spans="1:10" x14ac:dyDescent="0.4">
      <c r="A49" s="9">
        <v>46</v>
      </c>
      <c r="B49" s="43">
        <v>229</v>
      </c>
      <c r="C49" s="5">
        <v>178</v>
      </c>
      <c r="D49" s="6">
        <v>407</v>
      </c>
      <c r="E49" s="7">
        <v>7</v>
      </c>
      <c r="F49" s="5">
        <v>3</v>
      </c>
      <c r="G49" s="6">
        <v>10</v>
      </c>
      <c r="H49" s="8">
        <v>236</v>
      </c>
      <c r="I49" s="5">
        <v>181</v>
      </c>
      <c r="J49" s="10">
        <v>417</v>
      </c>
    </row>
    <row r="50" spans="1:10" x14ac:dyDescent="0.4">
      <c r="A50" s="9">
        <v>47</v>
      </c>
      <c r="B50" s="43">
        <v>182</v>
      </c>
      <c r="C50" s="5">
        <v>183</v>
      </c>
      <c r="D50" s="6">
        <v>365</v>
      </c>
      <c r="E50" s="7">
        <v>5</v>
      </c>
      <c r="F50" s="5">
        <v>8</v>
      </c>
      <c r="G50" s="6">
        <v>13</v>
      </c>
      <c r="H50" s="8">
        <v>187</v>
      </c>
      <c r="I50" s="5">
        <v>191</v>
      </c>
      <c r="J50" s="10">
        <v>378</v>
      </c>
    </row>
    <row r="51" spans="1:10" x14ac:dyDescent="0.4">
      <c r="A51" s="9">
        <v>48</v>
      </c>
      <c r="B51" s="43">
        <v>227</v>
      </c>
      <c r="C51" s="5">
        <v>194</v>
      </c>
      <c r="D51" s="6">
        <v>421</v>
      </c>
      <c r="E51" s="7">
        <v>1</v>
      </c>
      <c r="F51" s="5">
        <v>5</v>
      </c>
      <c r="G51" s="6">
        <v>6</v>
      </c>
      <c r="H51" s="8">
        <v>228</v>
      </c>
      <c r="I51" s="5">
        <v>199</v>
      </c>
      <c r="J51" s="10">
        <v>427</v>
      </c>
    </row>
    <row r="52" spans="1:10" x14ac:dyDescent="0.4">
      <c r="A52" s="35">
        <v>49</v>
      </c>
      <c r="B52" s="44">
        <v>253</v>
      </c>
      <c r="C52" s="36">
        <v>218</v>
      </c>
      <c r="D52" s="37">
        <v>471</v>
      </c>
      <c r="E52" s="38">
        <v>1</v>
      </c>
      <c r="F52" s="36">
        <v>7</v>
      </c>
      <c r="G52" s="37">
        <v>8</v>
      </c>
      <c r="H52" s="39">
        <v>254</v>
      </c>
      <c r="I52" s="36">
        <v>225</v>
      </c>
      <c r="J52" s="40">
        <v>479</v>
      </c>
    </row>
    <row r="53" spans="1:10" x14ac:dyDescent="0.4">
      <c r="A53" s="23">
        <v>50</v>
      </c>
      <c r="B53" s="42">
        <v>270</v>
      </c>
      <c r="C53" s="24">
        <v>251</v>
      </c>
      <c r="D53" s="25">
        <v>521</v>
      </c>
      <c r="E53" s="26">
        <v>2</v>
      </c>
      <c r="F53" s="24">
        <v>6</v>
      </c>
      <c r="G53" s="25">
        <v>8</v>
      </c>
      <c r="H53" s="27">
        <v>272</v>
      </c>
      <c r="I53" s="24">
        <v>257</v>
      </c>
      <c r="J53" s="28">
        <v>529</v>
      </c>
    </row>
    <row r="54" spans="1:10" x14ac:dyDescent="0.4">
      <c r="A54" s="9">
        <v>51</v>
      </c>
      <c r="B54" s="43">
        <v>303</v>
      </c>
      <c r="C54" s="5">
        <v>249</v>
      </c>
      <c r="D54" s="6">
        <v>552</v>
      </c>
      <c r="E54" s="7">
        <v>4</v>
      </c>
      <c r="F54" s="5">
        <v>4</v>
      </c>
      <c r="G54" s="6">
        <v>8</v>
      </c>
      <c r="H54" s="8">
        <v>307</v>
      </c>
      <c r="I54" s="5">
        <v>253</v>
      </c>
      <c r="J54" s="10">
        <v>560</v>
      </c>
    </row>
    <row r="55" spans="1:10" x14ac:dyDescent="0.4">
      <c r="A55" s="9">
        <v>52</v>
      </c>
      <c r="B55" s="43">
        <v>298</v>
      </c>
      <c r="C55" s="5">
        <v>263</v>
      </c>
      <c r="D55" s="6">
        <v>561</v>
      </c>
      <c r="E55" s="7">
        <v>2</v>
      </c>
      <c r="F55" s="5">
        <v>9</v>
      </c>
      <c r="G55" s="6">
        <v>11</v>
      </c>
      <c r="H55" s="8">
        <v>300</v>
      </c>
      <c r="I55" s="5">
        <v>272</v>
      </c>
      <c r="J55" s="10">
        <v>572</v>
      </c>
    </row>
    <row r="56" spans="1:10" x14ac:dyDescent="0.4">
      <c r="A56" s="9">
        <v>53</v>
      </c>
      <c r="B56" s="43">
        <v>287</v>
      </c>
      <c r="C56" s="5">
        <v>231</v>
      </c>
      <c r="D56" s="6">
        <v>518</v>
      </c>
      <c r="E56" s="7">
        <v>6</v>
      </c>
      <c r="F56" s="5">
        <v>6</v>
      </c>
      <c r="G56" s="6">
        <v>12</v>
      </c>
      <c r="H56" s="8">
        <v>293</v>
      </c>
      <c r="I56" s="5">
        <v>237</v>
      </c>
      <c r="J56" s="10">
        <v>530</v>
      </c>
    </row>
    <row r="57" spans="1:10" x14ac:dyDescent="0.4">
      <c r="A57" s="35">
        <v>54</v>
      </c>
      <c r="B57" s="44">
        <v>317</v>
      </c>
      <c r="C57" s="36">
        <v>257</v>
      </c>
      <c r="D57" s="37">
        <v>574</v>
      </c>
      <c r="E57" s="38">
        <v>2</v>
      </c>
      <c r="F57" s="36">
        <v>6</v>
      </c>
      <c r="G57" s="37">
        <v>8</v>
      </c>
      <c r="H57" s="39">
        <v>319</v>
      </c>
      <c r="I57" s="36">
        <v>263</v>
      </c>
      <c r="J57" s="40">
        <v>582</v>
      </c>
    </row>
    <row r="58" spans="1:10" x14ac:dyDescent="0.4">
      <c r="A58" s="23">
        <v>55</v>
      </c>
      <c r="B58" s="42">
        <v>282</v>
      </c>
      <c r="C58" s="24">
        <v>241</v>
      </c>
      <c r="D58" s="25">
        <v>523</v>
      </c>
      <c r="E58" s="26">
        <v>4</v>
      </c>
      <c r="F58" s="24">
        <v>5</v>
      </c>
      <c r="G58" s="25">
        <v>9</v>
      </c>
      <c r="H58" s="27">
        <v>286</v>
      </c>
      <c r="I58" s="24">
        <v>246</v>
      </c>
      <c r="J58" s="28">
        <v>532</v>
      </c>
    </row>
    <row r="59" spans="1:10" x14ac:dyDescent="0.4">
      <c r="A59" s="9">
        <v>56</v>
      </c>
      <c r="B59" s="43">
        <v>266</v>
      </c>
      <c r="C59" s="5">
        <v>254</v>
      </c>
      <c r="D59" s="6">
        <v>520</v>
      </c>
      <c r="E59" s="7">
        <v>4</v>
      </c>
      <c r="F59" s="5">
        <v>6</v>
      </c>
      <c r="G59" s="6">
        <v>10</v>
      </c>
      <c r="H59" s="8">
        <v>270</v>
      </c>
      <c r="I59" s="5">
        <v>260</v>
      </c>
      <c r="J59" s="10">
        <v>530</v>
      </c>
    </row>
    <row r="60" spans="1:10" x14ac:dyDescent="0.4">
      <c r="A60" s="9">
        <v>57</v>
      </c>
      <c r="B60" s="43">
        <v>222</v>
      </c>
      <c r="C60" s="5">
        <v>190</v>
      </c>
      <c r="D60" s="6">
        <v>412</v>
      </c>
      <c r="E60" s="7">
        <v>4</v>
      </c>
      <c r="F60" s="5">
        <v>4</v>
      </c>
      <c r="G60" s="6">
        <v>8</v>
      </c>
      <c r="H60" s="8">
        <v>226</v>
      </c>
      <c r="I60" s="5">
        <v>194</v>
      </c>
      <c r="J60" s="10">
        <v>420</v>
      </c>
    </row>
    <row r="61" spans="1:10" x14ac:dyDescent="0.4">
      <c r="A61" s="9">
        <v>58</v>
      </c>
      <c r="B61" s="43">
        <v>220</v>
      </c>
      <c r="C61" s="5">
        <v>167</v>
      </c>
      <c r="D61" s="6">
        <v>387</v>
      </c>
      <c r="E61" s="7">
        <v>3</v>
      </c>
      <c r="F61" s="5">
        <v>4</v>
      </c>
      <c r="G61" s="6">
        <v>7</v>
      </c>
      <c r="H61" s="8">
        <v>223</v>
      </c>
      <c r="I61" s="5">
        <v>171</v>
      </c>
      <c r="J61" s="10">
        <v>394</v>
      </c>
    </row>
    <row r="62" spans="1:10" x14ac:dyDescent="0.4">
      <c r="A62" s="35">
        <v>59</v>
      </c>
      <c r="B62" s="44">
        <v>205</v>
      </c>
      <c r="C62" s="36">
        <v>176</v>
      </c>
      <c r="D62" s="37">
        <v>381</v>
      </c>
      <c r="E62" s="38">
        <v>4</v>
      </c>
      <c r="F62" s="36">
        <v>2</v>
      </c>
      <c r="G62" s="37">
        <v>6</v>
      </c>
      <c r="H62" s="39">
        <v>209</v>
      </c>
      <c r="I62" s="36">
        <v>178</v>
      </c>
      <c r="J62" s="40">
        <v>387</v>
      </c>
    </row>
    <row r="63" spans="1:10" x14ac:dyDescent="0.4">
      <c r="A63" s="23">
        <v>60</v>
      </c>
      <c r="B63" s="42">
        <v>184</v>
      </c>
      <c r="C63" s="24">
        <v>171</v>
      </c>
      <c r="D63" s="25">
        <v>355</v>
      </c>
      <c r="E63" s="26">
        <v>1</v>
      </c>
      <c r="F63" s="24">
        <v>4</v>
      </c>
      <c r="G63" s="25">
        <v>5</v>
      </c>
      <c r="H63" s="27">
        <v>185</v>
      </c>
      <c r="I63" s="24">
        <v>175</v>
      </c>
      <c r="J63" s="28">
        <v>360</v>
      </c>
    </row>
    <row r="64" spans="1:10" x14ac:dyDescent="0.4">
      <c r="A64" s="9">
        <v>61</v>
      </c>
      <c r="B64" s="43">
        <v>162</v>
      </c>
      <c r="C64" s="5">
        <v>158</v>
      </c>
      <c r="D64" s="6">
        <v>320</v>
      </c>
      <c r="E64" s="7">
        <v>2</v>
      </c>
      <c r="F64" s="5">
        <v>2</v>
      </c>
      <c r="G64" s="6">
        <v>4</v>
      </c>
      <c r="H64" s="8">
        <v>164</v>
      </c>
      <c r="I64" s="5">
        <v>160</v>
      </c>
      <c r="J64" s="10">
        <v>324</v>
      </c>
    </row>
    <row r="65" spans="1:10" x14ac:dyDescent="0.4">
      <c r="A65" s="9">
        <v>62</v>
      </c>
      <c r="B65" s="43">
        <v>180</v>
      </c>
      <c r="C65" s="5">
        <v>161</v>
      </c>
      <c r="D65" s="6">
        <v>341</v>
      </c>
      <c r="E65" s="7">
        <v>1</v>
      </c>
      <c r="F65" s="5">
        <v>7</v>
      </c>
      <c r="G65" s="6">
        <v>8</v>
      </c>
      <c r="H65" s="8">
        <v>181</v>
      </c>
      <c r="I65" s="5">
        <v>168</v>
      </c>
      <c r="J65" s="10">
        <v>349</v>
      </c>
    </row>
    <row r="66" spans="1:10" x14ac:dyDescent="0.4">
      <c r="A66" s="9">
        <v>63</v>
      </c>
      <c r="B66" s="43">
        <v>151</v>
      </c>
      <c r="C66" s="5">
        <v>137</v>
      </c>
      <c r="D66" s="6">
        <v>288</v>
      </c>
      <c r="E66" s="7">
        <v>2</v>
      </c>
      <c r="F66" s="5">
        <v>0</v>
      </c>
      <c r="G66" s="6">
        <v>2</v>
      </c>
      <c r="H66" s="8">
        <v>153</v>
      </c>
      <c r="I66" s="5">
        <v>137</v>
      </c>
      <c r="J66" s="10">
        <v>290</v>
      </c>
    </row>
    <row r="67" spans="1:10" x14ac:dyDescent="0.4">
      <c r="A67" s="35">
        <v>64</v>
      </c>
      <c r="B67" s="44">
        <v>136</v>
      </c>
      <c r="C67" s="36">
        <v>173</v>
      </c>
      <c r="D67" s="37">
        <v>309</v>
      </c>
      <c r="E67" s="38">
        <v>1</v>
      </c>
      <c r="F67" s="36">
        <v>2</v>
      </c>
      <c r="G67" s="37">
        <v>3</v>
      </c>
      <c r="H67" s="39">
        <v>137</v>
      </c>
      <c r="I67" s="36">
        <v>175</v>
      </c>
      <c r="J67" s="40">
        <v>312</v>
      </c>
    </row>
    <row r="68" spans="1:10" x14ac:dyDescent="0.4">
      <c r="A68" s="23">
        <v>65</v>
      </c>
      <c r="B68" s="42">
        <v>175</v>
      </c>
      <c r="C68" s="24">
        <v>183</v>
      </c>
      <c r="D68" s="25">
        <v>358</v>
      </c>
      <c r="E68" s="26">
        <v>1</v>
      </c>
      <c r="F68" s="24">
        <v>3</v>
      </c>
      <c r="G68" s="25">
        <v>4</v>
      </c>
      <c r="H68" s="27">
        <v>176</v>
      </c>
      <c r="I68" s="24">
        <v>186</v>
      </c>
      <c r="J68" s="28">
        <v>362</v>
      </c>
    </row>
    <row r="69" spans="1:10" x14ac:dyDescent="0.4">
      <c r="A69" s="9">
        <v>66</v>
      </c>
      <c r="B69" s="43">
        <v>167</v>
      </c>
      <c r="C69" s="5">
        <v>169</v>
      </c>
      <c r="D69" s="6">
        <v>336</v>
      </c>
      <c r="E69" s="7">
        <v>1</v>
      </c>
      <c r="F69" s="5">
        <v>3</v>
      </c>
      <c r="G69" s="6">
        <v>4</v>
      </c>
      <c r="H69" s="8">
        <v>168</v>
      </c>
      <c r="I69" s="5">
        <v>172</v>
      </c>
      <c r="J69" s="10">
        <v>340</v>
      </c>
    </row>
    <row r="70" spans="1:10" x14ac:dyDescent="0.4">
      <c r="A70" s="9">
        <v>67</v>
      </c>
      <c r="B70" s="43">
        <v>148</v>
      </c>
      <c r="C70" s="5">
        <v>180</v>
      </c>
      <c r="D70" s="6">
        <v>328</v>
      </c>
      <c r="E70" s="7">
        <v>1</v>
      </c>
      <c r="F70" s="5">
        <v>2</v>
      </c>
      <c r="G70" s="6">
        <v>3</v>
      </c>
      <c r="H70" s="8">
        <v>149</v>
      </c>
      <c r="I70" s="5">
        <v>182</v>
      </c>
      <c r="J70" s="10">
        <v>331</v>
      </c>
    </row>
    <row r="71" spans="1:10" x14ac:dyDescent="0.4">
      <c r="A71" s="9">
        <v>68</v>
      </c>
      <c r="B71" s="47">
        <v>169</v>
      </c>
      <c r="C71" s="5">
        <v>163</v>
      </c>
      <c r="D71" s="6">
        <v>332</v>
      </c>
      <c r="E71" s="7">
        <v>2</v>
      </c>
      <c r="F71" s="5">
        <v>2</v>
      </c>
      <c r="G71" s="6">
        <v>4</v>
      </c>
      <c r="H71" s="8">
        <v>171</v>
      </c>
      <c r="I71" s="5">
        <v>165</v>
      </c>
      <c r="J71" s="10">
        <v>336</v>
      </c>
    </row>
    <row r="72" spans="1:10" x14ac:dyDescent="0.4">
      <c r="A72" s="35">
        <v>69</v>
      </c>
      <c r="B72" s="44">
        <v>184</v>
      </c>
      <c r="C72" s="36">
        <v>197</v>
      </c>
      <c r="D72" s="37">
        <v>381</v>
      </c>
      <c r="E72" s="38">
        <v>0</v>
      </c>
      <c r="F72" s="36">
        <v>2</v>
      </c>
      <c r="G72" s="37">
        <v>2</v>
      </c>
      <c r="H72" s="39">
        <v>184</v>
      </c>
      <c r="I72" s="36">
        <v>199</v>
      </c>
      <c r="J72" s="40">
        <v>383</v>
      </c>
    </row>
    <row r="73" spans="1:10" x14ac:dyDescent="0.4">
      <c r="A73" s="23">
        <v>70</v>
      </c>
      <c r="B73" s="42">
        <v>185</v>
      </c>
      <c r="C73" s="24">
        <v>169</v>
      </c>
      <c r="D73" s="25">
        <v>354</v>
      </c>
      <c r="E73" s="26">
        <v>0</v>
      </c>
      <c r="F73" s="24">
        <v>0</v>
      </c>
      <c r="G73" s="25">
        <v>0</v>
      </c>
      <c r="H73" s="27">
        <v>185</v>
      </c>
      <c r="I73" s="24">
        <v>169</v>
      </c>
      <c r="J73" s="28">
        <v>354</v>
      </c>
    </row>
    <row r="74" spans="1:10" x14ac:dyDescent="0.4">
      <c r="A74" s="9">
        <v>71</v>
      </c>
      <c r="B74" s="43">
        <v>188</v>
      </c>
      <c r="C74" s="5">
        <v>196</v>
      </c>
      <c r="D74" s="6">
        <v>384</v>
      </c>
      <c r="E74" s="7">
        <v>0</v>
      </c>
      <c r="F74" s="5">
        <v>1</v>
      </c>
      <c r="G74" s="6">
        <v>1</v>
      </c>
      <c r="H74" s="8">
        <v>188</v>
      </c>
      <c r="I74" s="5">
        <v>197</v>
      </c>
      <c r="J74" s="10">
        <v>385</v>
      </c>
    </row>
    <row r="75" spans="1:10" x14ac:dyDescent="0.4">
      <c r="A75" s="9">
        <v>72</v>
      </c>
      <c r="B75" s="43">
        <v>191</v>
      </c>
      <c r="C75" s="5">
        <v>220</v>
      </c>
      <c r="D75" s="6">
        <v>411</v>
      </c>
      <c r="E75" s="7">
        <v>0</v>
      </c>
      <c r="F75" s="5">
        <v>0</v>
      </c>
      <c r="G75" s="6">
        <v>0</v>
      </c>
      <c r="H75" s="8">
        <v>191</v>
      </c>
      <c r="I75" s="5">
        <v>220</v>
      </c>
      <c r="J75" s="10">
        <v>411</v>
      </c>
    </row>
    <row r="76" spans="1:10" x14ac:dyDescent="0.4">
      <c r="A76" s="9">
        <v>73</v>
      </c>
      <c r="B76" s="43">
        <v>236</v>
      </c>
      <c r="C76" s="5">
        <v>234</v>
      </c>
      <c r="D76" s="6">
        <v>470</v>
      </c>
      <c r="E76" s="7">
        <v>3</v>
      </c>
      <c r="F76" s="5">
        <v>1</v>
      </c>
      <c r="G76" s="6">
        <v>4</v>
      </c>
      <c r="H76" s="8">
        <v>239</v>
      </c>
      <c r="I76" s="5">
        <v>235</v>
      </c>
      <c r="J76" s="10">
        <v>474</v>
      </c>
    </row>
    <row r="77" spans="1:10" x14ac:dyDescent="0.4">
      <c r="A77" s="35">
        <v>74</v>
      </c>
      <c r="B77" s="44">
        <v>232</v>
      </c>
      <c r="C77" s="36">
        <v>272</v>
      </c>
      <c r="D77" s="37">
        <v>504</v>
      </c>
      <c r="E77" s="38">
        <v>0</v>
      </c>
      <c r="F77" s="36">
        <v>1</v>
      </c>
      <c r="G77" s="37">
        <v>1</v>
      </c>
      <c r="H77" s="39">
        <v>232</v>
      </c>
      <c r="I77" s="36">
        <v>273</v>
      </c>
      <c r="J77" s="40">
        <v>505</v>
      </c>
    </row>
    <row r="78" spans="1:10" x14ac:dyDescent="0.4">
      <c r="A78" s="23">
        <v>75</v>
      </c>
      <c r="B78" s="42">
        <v>224</v>
      </c>
      <c r="C78" s="24">
        <v>302</v>
      </c>
      <c r="D78" s="25">
        <v>526</v>
      </c>
      <c r="E78" s="26">
        <v>0</v>
      </c>
      <c r="F78" s="24">
        <v>0</v>
      </c>
      <c r="G78" s="25">
        <v>0</v>
      </c>
      <c r="H78" s="27">
        <v>224</v>
      </c>
      <c r="I78" s="24">
        <v>302</v>
      </c>
      <c r="J78" s="28">
        <v>526</v>
      </c>
    </row>
    <row r="79" spans="1:10" x14ac:dyDescent="0.4">
      <c r="A79" s="9">
        <v>76</v>
      </c>
      <c r="B79" s="43">
        <v>245</v>
      </c>
      <c r="C79" s="5">
        <v>274</v>
      </c>
      <c r="D79" s="6">
        <v>519</v>
      </c>
      <c r="E79" s="7">
        <v>0</v>
      </c>
      <c r="F79" s="5">
        <v>0</v>
      </c>
      <c r="G79" s="6">
        <v>0</v>
      </c>
      <c r="H79" s="8">
        <v>245</v>
      </c>
      <c r="I79" s="5">
        <v>274</v>
      </c>
      <c r="J79" s="10">
        <v>519</v>
      </c>
    </row>
    <row r="80" spans="1:10" x14ac:dyDescent="0.4">
      <c r="A80" s="9">
        <v>77</v>
      </c>
      <c r="B80" s="43">
        <v>182</v>
      </c>
      <c r="C80" s="5">
        <v>220</v>
      </c>
      <c r="D80" s="6">
        <v>402</v>
      </c>
      <c r="E80" s="7">
        <v>0</v>
      </c>
      <c r="F80" s="5">
        <v>0</v>
      </c>
      <c r="G80" s="6">
        <v>0</v>
      </c>
      <c r="H80" s="8">
        <v>182</v>
      </c>
      <c r="I80" s="5">
        <v>220</v>
      </c>
      <c r="J80" s="10">
        <v>402</v>
      </c>
    </row>
    <row r="81" spans="1:10" x14ac:dyDescent="0.4">
      <c r="A81" s="9">
        <v>78</v>
      </c>
      <c r="B81" s="43">
        <v>124</v>
      </c>
      <c r="C81" s="5">
        <v>127</v>
      </c>
      <c r="D81" s="6">
        <v>251</v>
      </c>
      <c r="E81" s="7">
        <v>0</v>
      </c>
      <c r="F81" s="5">
        <v>0</v>
      </c>
      <c r="G81" s="6">
        <v>0</v>
      </c>
      <c r="H81" s="8">
        <v>124</v>
      </c>
      <c r="I81" s="5">
        <v>127</v>
      </c>
      <c r="J81" s="10">
        <v>251</v>
      </c>
    </row>
    <row r="82" spans="1:10" x14ac:dyDescent="0.4">
      <c r="A82" s="35">
        <v>79</v>
      </c>
      <c r="B82" s="44">
        <v>165</v>
      </c>
      <c r="C82" s="36">
        <v>184</v>
      </c>
      <c r="D82" s="37">
        <v>349</v>
      </c>
      <c r="E82" s="38">
        <v>2</v>
      </c>
      <c r="F82" s="36">
        <v>2</v>
      </c>
      <c r="G82" s="37">
        <v>4</v>
      </c>
      <c r="H82" s="39">
        <v>167</v>
      </c>
      <c r="I82" s="36">
        <v>186</v>
      </c>
      <c r="J82" s="40">
        <v>353</v>
      </c>
    </row>
    <row r="83" spans="1:10" x14ac:dyDescent="0.4">
      <c r="A83" s="23">
        <v>80</v>
      </c>
      <c r="B83" s="42">
        <v>173</v>
      </c>
      <c r="C83" s="24">
        <v>191</v>
      </c>
      <c r="D83" s="25">
        <v>364</v>
      </c>
      <c r="E83" s="26">
        <v>0</v>
      </c>
      <c r="F83" s="24">
        <v>0</v>
      </c>
      <c r="G83" s="25">
        <v>0</v>
      </c>
      <c r="H83" s="27">
        <v>173</v>
      </c>
      <c r="I83" s="24">
        <v>191</v>
      </c>
      <c r="J83" s="28">
        <v>364</v>
      </c>
    </row>
    <row r="84" spans="1:10" x14ac:dyDescent="0.4">
      <c r="A84" s="9">
        <v>81</v>
      </c>
      <c r="B84" s="43">
        <v>122</v>
      </c>
      <c r="C84" s="5">
        <v>174</v>
      </c>
      <c r="D84" s="6">
        <v>296</v>
      </c>
      <c r="E84" s="7">
        <v>0</v>
      </c>
      <c r="F84" s="5">
        <v>0</v>
      </c>
      <c r="G84" s="6">
        <v>0</v>
      </c>
      <c r="H84" s="8">
        <v>122</v>
      </c>
      <c r="I84" s="5">
        <v>174</v>
      </c>
      <c r="J84" s="10">
        <v>296</v>
      </c>
    </row>
    <row r="85" spans="1:10" x14ac:dyDescent="0.4">
      <c r="A85" s="9">
        <v>82</v>
      </c>
      <c r="B85" s="43">
        <v>142</v>
      </c>
      <c r="C85" s="5">
        <v>182</v>
      </c>
      <c r="D85" s="6">
        <v>324</v>
      </c>
      <c r="E85" s="7">
        <v>0</v>
      </c>
      <c r="F85" s="5">
        <v>0</v>
      </c>
      <c r="G85" s="6">
        <v>0</v>
      </c>
      <c r="H85" s="8">
        <v>142</v>
      </c>
      <c r="I85" s="5">
        <v>182</v>
      </c>
      <c r="J85" s="10">
        <v>324</v>
      </c>
    </row>
    <row r="86" spans="1:10" x14ac:dyDescent="0.4">
      <c r="A86" s="9">
        <v>83</v>
      </c>
      <c r="B86" s="43">
        <v>115</v>
      </c>
      <c r="C86" s="5">
        <v>164</v>
      </c>
      <c r="D86" s="6">
        <v>279</v>
      </c>
      <c r="E86" s="7">
        <v>0</v>
      </c>
      <c r="F86" s="5">
        <v>1</v>
      </c>
      <c r="G86" s="6">
        <v>1</v>
      </c>
      <c r="H86" s="8">
        <v>115</v>
      </c>
      <c r="I86" s="5">
        <v>165</v>
      </c>
      <c r="J86" s="10">
        <v>280</v>
      </c>
    </row>
    <row r="87" spans="1:10" x14ac:dyDescent="0.4">
      <c r="A87" s="35">
        <v>84</v>
      </c>
      <c r="B87" s="44">
        <v>92</v>
      </c>
      <c r="C87" s="36">
        <v>122</v>
      </c>
      <c r="D87" s="37">
        <v>214</v>
      </c>
      <c r="E87" s="38">
        <v>0</v>
      </c>
      <c r="F87" s="36">
        <v>0</v>
      </c>
      <c r="G87" s="37">
        <v>0</v>
      </c>
      <c r="H87" s="39">
        <v>92</v>
      </c>
      <c r="I87" s="36">
        <v>122</v>
      </c>
      <c r="J87" s="40">
        <v>214</v>
      </c>
    </row>
    <row r="88" spans="1:10" x14ac:dyDescent="0.4">
      <c r="A88" s="23">
        <v>85</v>
      </c>
      <c r="B88" s="42">
        <v>83</v>
      </c>
      <c r="C88" s="24">
        <v>103</v>
      </c>
      <c r="D88" s="25">
        <v>186</v>
      </c>
      <c r="E88" s="26">
        <v>0</v>
      </c>
      <c r="F88" s="24">
        <v>0</v>
      </c>
      <c r="G88" s="25">
        <v>0</v>
      </c>
      <c r="H88" s="27">
        <v>83</v>
      </c>
      <c r="I88" s="24">
        <v>103</v>
      </c>
      <c r="J88" s="28">
        <v>186</v>
      </c>
    </row>
    <row r="89" spans="1:10" x14ac:dyDescent="0.4">
      <c r="A89" s="9">
        <v>86</v>
      </c>
      <c r="B89" s="43">
        <v>76</v>
      </c>
      <c r="C89" s="5">
        <v>114</v>
      </c>
      <c r="D89" s="6">
        <v>190</v>
      </c>
      <c r="E89" s="7">
        <v>0</v>
      </c>
      <c r="F89" s="5">
        <v>0</v>
      </c>
      <c r="G89" s="6">
        <v>0</v>
      </c>
      <c r="H89" s="8">
        <v>76</v>
      </c>
      <c r="I89" s="5">
        <v>114</v>
      </c>
      <c r="J89" s="10">
        <v>190</v>
      </c>
    </row>
    <row r="90" spans="1:10" x14ac:dyDescent="0.4">
      <c r="A90" s="9">
        <v>87</v>
      </c>
      <c r="B90" s="43">
        <v>79</v>
      </c>
      <c r="C90" s="5">
        <v>92</v>
      </c>
      <c r="D90" s="6">
        <v>171</v>
      </c>
      <c r="E90" s="7">
        <v>0</v>
      </c>
      <c r="F90" s="5">
        <v>0</v>
      </c>
      <c r="G90" s="6">
        <v>0</v>
      </c>
      <c r="H90" s="8">
        <v>79</v>
      </c>
      <c r="I90" s="5">
        <v>92</v>
      </c>
      <c r="J90" s="10">
        <v>171</v>
      </c>
    </row>
    <row r="91" spans="1:10" x14ac:dyDescent="0.4">
      <c r="A91" s="9">
        <v>88</v>
      </c>
      <c r="B91" s="43">
        <v>56</v>
      </c>
      <c r="C91" s="5">
        <v>80</v>
      </c>
      <c r="D91" s="6">
        <v>136</v>
      </c>
      <c r="E91" s="7">
        <v>0</v>
      </c>
      <c r="F91" s="5">
        <v>0</v>
      </c>
      <c r="G91" s="6">
        <v>0</v>
      </c>
      <c r="H91" s="8">
        <v>56</v>
      </c>
      <c r="I91" s="5">
        <v>80</v>
      </c>
      <c r="J91" s="10">
        <v>136</v>
      </c>
    </row>
    <row r="92" spans="1:10" x14ac:dyDescent="0.4">
      <c r="A92" s="35">
        <v>89</v>
      </c>
      <c r="B92" s="44">
        <v>35</v>
      </c>
      <c r="C92" s="36">
        <v>68</v>
      </c>
      <c r="D92" s="37">
        <v>103</v>
      </c>
      <c r="E92" s="38">
        <v>0</v>
      </c>
      <c r="F92" s="36">
        <v>0</v>
      </c>
      <c r="G92" s="37">
        <v>0</v>
      </c>
      <c r="H92" s="39">
        <v>35</v>
      </c>
      <c r="I92" s="36">
        <v>68</v>
      </c>
      <c r="J92" s="40">
        <v>103</v>
      </c>
    </row>
    <row r="93" spans="1:10" x14ac:dyDescent="0.4">
      <c r="A93" s="23">
        <v>90</v>
      </c>
      <c r="B93" s="42">
        <v>25</v>
      </c>
      <c r="C93" s="24">
        <v>59</v>
      </c>
      <c r="D93" s="25">
        <v>84</v>
      </c>
      <c r="E93" s="26">
        <v>0</v>
      </c>
      <c r="F93" s="24">
        <v>0</v>
      </c>
      <c r="G93" s="25">
        <v>0</v>
      </c>
      <c r="H93" s="27">
        <v>25</v>
      </c>
      <c r="I93" s="24">
        <v>59</v>
      </c>
      <c r="J93" s="28">
        <v>84</v>
      </c>
    </row>
    <row r="94" spans="1:10" x14ac:dyDescent="0.4">
      <c r="A94" s="9">
        <v>91</v>
      </c>
      <c r="B94" s="43">
        <v>16</v>
      </c>
      <c r="C94" s="5">
        <v>50</v>
      </c>
      <c r="D94" s="6">
        <v>66</v>
      </c>
      <c r="E94" s="7">
        <v>0</v>
      </c>
      <c r="F94" s="5">
        <v>0</v>
      </c>
      <c r="G94" s="6">
        <v>0</v>
      </c>
      <c r="H94" s="8">
        <v>16</v>
      </c>
      <c r="I94" s="5">
        <v>50</v>
      </c>
      <c r="J94" s="10">
        <v>66</v>
      </c>
    </row>
    <row r="95" spans="1:10" x14ac:dyDescent="0.4">
      <c r="A95" s="9">
        <v>92</v>
      </c>
      <c r="B95" s="43">
        <v>14</v>
      </c>
      <c r="C95" s="5">
        <v>41</v>
      </c>
      <c r="D95" s="6">
        <v>55</v>
      </c>
      <c r="E95" s="7">
        <v>0</v>
      </c>
      <c r="F95" s="5">
        <v>0</v>
      </c>
      <c r="G95" s="6">
        <v>0</v>
      </c>
      <c r="H95" s="8">
        <v>14</v>
      </c>
      <c r="I95" s="5">
        <v>41</v>
      </c>
      <c r="J95" s="10">
        <v>55</v>
      </c>
    </row>
    <row r="96" spans="1:10" x14ac:dyDescent="0.4">
      <c r="A96" s="9">
        <v>93</v>
      </c>
      <c r="B96" s="43">
        <v>12</v>
      </c>
      <c r="C96" s="5">
        <v>31</v>
      </c>
      <c r="D96" s="6">
        <v>43</v>
      </c>
      <c r="E96" s="7">
        <v>0</v>
      </c>
      <c r="F96" s="5">
        <v>0</v>
      </c>
      <c r="G96" s="6">
        <v>0</v>
      </c>
      <c r="H96" s="8">
        <v>12</v>
      </c>
      <c r="I96" s="5">
        <v>31</v>
      </c>
      <c r="J96" s="10">
        <v>43</v>
      </c>
    </row>
    <row r="97" spans="1:10" x14ac:dyDescent="0.4">
      <c r="A97" s="35">
        <v>94</v>
      </c>
      <c r="B97" s="44">
        <v>6</v>
      </c>
      <c r="C97" s="36">
        <v>27</v>
      </c>
      <c r="D97" s="37">
        <v>33</v>
      </c>
      <c r="E97" s="38">
        <v>0</v>
      </c>
      <c r="F97" s="36">
        <v>0</v>
      </c>
      <c r="G97" s="37">
        <v>0</v>
      </c>
      <c r="H97" s="39">
        <v>6</v>
      </c>
      <c r="I97" s="36">
        <v>27</v>
      </c>
      <c r="J97" s="40">
        <v>33</v>
      </c>
    </row>
    <row r="98" spans="1:10" x14ac:dyDescent="0.4">
      <c r="A98" s="23">
        <v>95</v>
      </c>
      <c r="B98" s="42">
        <v>2</v>
      </c>
      <c r="C98" s="24">
        <v>17</v>
      </c>
      <c r="D98" s="25">
        <v>19</v>
      </c>
      <c r="E98" s="26">
        <v>0</v>
      </c>
      <c r="F98" s="24">
        <v>1</v>
      </c>
      <c r="G98" s="25">
        <v>1</v>
      </c>
      <c r="H98" s="27">
        <v>2</v>
      </c>
      <c r="I98" s="24">
        <v>18</v>
      </c>
      <c r="J98" s="28">
        <v>20</v>
      </c>
    </row>
    <row r="99" spans="1:10" x14ac:dyDescent="0.4">
      <c r="A99" s="9">
        <v>96</v>
      </c>
      <c r="B99" s="43">
        <v>2</v>
      </c>
      <c r="C99" s="5">
        <v>15</v>
      </c>
      <c r="D99" s="6">
        <v>17</v>
      </c>
      <c r="E99" s="7">
        <v>0</v>
      </c>
      <c r="F99" s="5">
        <v>0</v>
      </c>
      <c r="G99" s="6">
        <v>0</v>
      </c>
      <c r="H99" s="8">
        <v>2</v>
      </c>
      <c r="I99" s="5">
        <v>15</v>
      </c>
      <c r="J99" s="10">
        <v>17</v>
      </c>
    </row>
    <row r="100" spans="1:10" x14ac:dyDescent="0.4">
      <c r="A100" s="9">
        <v>97</v>
      </c>
      <c r="B100" s="43">
        <v>1</v>
      </c>
      <c r="C100" s="5">
        <v>7</v>
      </c>
      <c r="D100" s="6">
        <v>8</v>
      </c>
      <c r="E100" s="7">
        <v>0</v>
      </c>
      <c r="F100" s="5">
        <v>0</v>
      </c>
      <c r="G100" s="6">
        <v>0</v>
      </c>
      <c r="H100" s="8">
        <v>1</v>
      </c>
      <c r="I100" s="5">
        <v>7</v>
      </c>
      <c r="J100" s="10">
        <v>8</v>
      </c>
    </row>
    <row r="101" spans="1:10" x14ac:dyDescent="0.4">
      <c r="A101" s="9">
        <v>98</v>
      </c>
      <c r="B101" s="43">
        <v>2</v>
      </c>
      <c r="C101" s="5">
        <v>4</v>
      </c>
      <c r="D101" s="6">
        <v>6</v>
      </c>
      <c r="E101" s="7">
        <v>0</v>
      </c>
      <c r="F101" s="5">
        <v>0</v>
      </c>
      <c r="G101" s="6">
        <v>0</v>
      </c>
      <c r="H101" s="8">
        <v>2</v>
      </c>
      <c r="I101" s="5">
        <v>4</v>
      </c>
      <c r="J101" s="10">
        <v>6</v>
      </c>
    </row>
    <row r="102" spans="1:10" x14ac:dyDescent="0.4">
      <c r="A102" s="35">
        <v>99</v>
      </c>
      <c r="B102" s="44">
        <v>2</v>
      </c>
      <c r="C102" s="36">
        <v>10</v>
      </c>
      <c r="D102" s="37">
        <v>12</v>
      </c>
      <c r="E102" s="38">
        <v>0</v>
      </c>
      <c r="F102" s="36">
        <v>0</v>
      </c>
      <c r="G102" s="37">
        <v>0</v>
      </c>
      <c r="H102" s="39">
        <v>2</v>
      </c>
      <c r="I102" s="36">
        <v>10</v>
      </c>
      <c r="J102" s="40">
        <v>12</v>
      </c>
    </row>
    <row r="103" spans="1:10" x14ac:dyDescent="0.4">
      <c r="A103" s="23">
        <v>100</v>
      </c>
      <c r="B103" s="42">
        <v>1</v>
      </c>
      <c r="C103" s="24">
        <v>2</v>
      </c>
      <c r="D103" s="25">
        <v>3</v>
      </c>
      <c r="E103" s="26">
        <v>0</v>
      </c>
      <c r="F103" s="24">
        <v>0</v>
      </c>
      <c r="G103" s="25">
        <v>0</v>
      </c>
      <c r="H103" s="27">
        <v>1</v>
      </c>
      <c r="I103" s="24">
        <v>2</v>
      </c>
      <c r="J103" s="28">
        <v>3</v>
      </c>
    </row>
    <row r="104" spans="1:10" x14ac:dyDescent="0.4">
      <c r="A104" s="9">
        <v>101</v>
      </c>
      <c r="B104" s="43">
        <v>0</v>
      </c>
      <c r="C104" s="5">
        <v>2</v>
      </c>
      <c r="D104" s="6">
        <v>2</v>
      </c>
      <c r="E104" s="7">
        <v>0</v>
      </c>
      <c r="F104" s="5">
        <v>0</v>
      </c>
      <c r="G104" s="6">
        <v>0</v>
      </c>
      <c r="H104" s="8">
        <v>0</v>
      </c>
      <c r="I104" s="5">
        <v>2</v>
      </c>
      <c r="J104" s="10">
        <v>2</v>
      </c>
    </row>
    <row r="105" spans="1:10" x14ac:dyDescent="0.4">
      <c r="A105" s="9">
        <v>102</v>
      </c>
      <c r="B105" s="43">
        <v>0</v>
      </c>
      <c r="C105" s="5">
        <v>4</v>
      </c>
      <c r="D105" s="6">
        <v>4</v>
      </c>
      <c r="E105" s="7">
        <v>0</v>
      </c>
      <c r="F105" s="5">
        <v>0</v>
      </c>
      <c r="G105" s="6">
        <v>0</v>
      </c>
      <c r="H105" s="8">
        <v>0</v>
      </c>
      <c r="I105" s="5">
        <v>4</v>
      </c>
      <c r="J105" s="10">
        <v>4</v>
      </c>
    </row>
    <row r="106" spans="1:10" x14ac:dyDescent="0.4">
      <c r="A106" s="9">
        <v>103</v>
      </c>
      <c r="B106" s="43">
        <v>0</v>
      </c>
      <c r="C106" s="5">
        <v>0</v>
      </c>
      <c r="D106" s="6">
        <v>0</v>
      </c>
      <c r="E106" s="7">
        <v>0</v>
      </c>
      <c r="F106" s="5">
        <v>0</v>
      </c>
      <c r="G106" s="6">
        <v>0</v>
      </c>
      <c r="H106" s="8">
        <v>0</v>
      </c>
      <c r="I106" s="5">
        <v>0</v>
      </c>
      <c r="J106" s="10">
        <v>0</v>
      </c>
    </row>
    <row r="107" spans="1:10" x14ac:dyDescent="0.4">
      <c r="A107" s="35">
        <v>104</v>
      </c>
      <c r="B107" s="44">
        <v>0</v>
      </c>
      <c r="C107" s="36">
        <v>3</v>
      </c>
      <c r="D107" s="37">
        <v>3</v>
      </c>
      <c r="E107" s="38">
        <v>0</v>
      </c>
      <c r="F107" s="36">
        <v>0</v>
      </c>
      <c r="G107" s="37">
        <v>0</v>
      </c>
      <c r="H107" s="39">
        <v>0</v>
      </c>
      <c r="I107" s="36">
        <v>3</v>
      </c>
      <c r="J107" s="40">
        <v>3</v>
      </c>
    </row>
    <row r="108" spans="1:10" x14ac:dyDescent="0.4">
      <c r="A108" s="23">
        <v>105</v>
      </c>
      <c r="B108" s="42">
        <v>0</v>
      </c>
      <c r="C108" s="24">
        <v>0</v>
      </c>
      <c r="D108" s="25">
        <v>0</v>
      </c>
      <c r="E108" s="26">
        <v>0</v>
      </c>
      <c r="F108" s="24">
        <v>0</v>
      </c>
      <c r="G108" s="25">
        <v>0</v>
      </c>
      <c r="H108" s="27">
        <v>0</v>
      </c>
      <c r="I108" s="24">
        <v>0</v>
      </c>
      <c r="J108" s="28">
        <v>0</v>
      </c>
    </row>
    <row r="109" spans="1:10" x14ac:dyDescent="0.4">
      <c r="A109" s="9">
        <v>106</v>
      </c>
      <c r="B109" s="43">
        <v>0</v>
      </c>
      <c r="C109" s="5">
        <v>0</v>
      </c>
      <c r="D109" s="6">
        <v>0</v>
      </c>
      <c r="E109" s="7">
        <v>0</v>
      </c>
      <c r="F109" s="5">
        <v>0</v>
      </c>
      <c r="G109" s="6">
        <v>0</v>
      </c>
      <c r="H109" s="8">
        <v>0</v>
      </c>
      <c r="I109" s="5">
        <v>0</v>
      </c>
      <c r="J109" s="10">
        <v>0</v>
      </c>
    </row>
    <row r="110" spans="1:10" x14ac:dyDescent="0.4">
      <c r="A110" s="9">
        <v>107</v>
      </c>
      <c r="B110" s="43">
        <v>0</v>
      </c>
      <c r="C110" s="5">
        <v>0</v>
      </c>
      <c r="D110" s="6">
        <v>0</v>
      </c>
      <c r="E110" s="7">
        <v>0</v>
      </c>
      <c r="F110" s="5">
        <v>0</v>
      </c>
      <c r="G110" s="6">
        <v>0</v>
      </c>
      <c r="H110" s="8">
        <v>0</v>
      </c>
      <c r="I110" s="5">
        <v>0</v>
      </c>
      <c r="J110" s="10">
        <v>0</v>
      </c>
    </row>
    <row r="111" spans="1:10" x14ac:dyDescent="0.4">
      <c r="A111" s="9">
        <v>108</v>
      </c>
      <c r="B111" s="43">
        <v>0</v>
      </c>
      <c r="C111" s="5">
        <v>0</v>
      </c>
      <c r="D111" s="6">
        <v>0</v>
      </c>
      <c r="E111" s="7">
        <v>0</v>
      </c>
      <c r="F111" s="5">
        <v>0</v>
      </c>
      <c r="G111" s="6">
        <v>0</v>
      </c>
      <c r="H111" s="8">
        <v>0</v>
      </c>
      <c r="I111" s="5">
        <v>0</v>
      </c>
      <c r="J111" s="10">
        <v>0</v>
      </c>
    </row>
    <row r="112" spans="1:10" x14ac:dyDescent="0.4">
      <c r="A112" s="35">
        <v>109</v>
      </c>
      <c r="B112" s="44">
        <v>0</v>
      </c>
      <c r="C112" s="36">
        <v>0</v>
      </c>
      <c r="D112" s="37">
        <v>0</v>
      </c>
      <c r="E112" s="38">
        <v>0</v>
      </c>
      <c r="F112" s="36">
        <v>0</v>
      </c>
      <c r="G112" s="37">
        <v>0</v>
      </c>
      <c r="H112" s="39">
        <v>0</v>
      </c>
      <c r="I112" s="36">
        <v>0</v>
      </c>
      <c r="J112" s="40">
        <v>0</v>
      </c>
    </row>
    <row r="113" spans="1:10" x14ac:dyDescent="0.4">
      <c r="A113" s="23">
        <v>110</v>
      </c>
      <c r="B113" s="42">
        <v>0</v>
      </c>
      <c r="C113" s="24">
        <v>0</v>
      </c>
      <c r="D113" s="25">
        <v>0</v>
      </c>
      <c r="E113" s="26">
        <v>0</v>
      </c>
      <c r="F113" s="24">
        <v>0</v>
      </c>
      <c r="G113" s="25">
        <v>0</v>
      </c>
      <c r="H113" s="27">
        <v>0</v>
      </c>
      <c r="I113" s="24">
        <v>0</v>
      </c>
      <c r="J113" s="28">
        <v>0</v>
      </c>
    </row>
    <row r="114" spans="1:10" x14ac:dyDescent="0.4">
      <c r="A114" s="9">
        <v>111</v>
      </c>
      <c r="B114" s="43">
        <v>0</v>
      </c>
      <c r="C114" s="5">
        <v>0</v>
      </c>
      <c r="D114" s="6">
        <v>0</v>
      </c>
      <c r="E114" s="7">
        <v>0</v>
      </c>
      <c r="F114" s="5">
        <v>0</v>
      </c>
      <c r="G114" s="6">
        <v>0</v>
      </c>
      <c r="H114" s="8">
        <v>0</v>
      </c>
      <c r="I114" s="5">
        <v>0</v>
      </c>
      <c r="J114" s="10">
        <v>0</v>
      </c>
    </row>
    <row r="115" spans="1:10" x14ac:dyDescent="0.4">
      <c r="A115" s="9">
        <v>112</v>
      </c>
      <c r="B115" s="43">
        <v>0</v>
      </c>
      <c r="C115" s="5">
        <v>0</v>
      </c>
      <c r="D115" s="6">
        <v>0</v>
      </c>
      <c r="E115" s="7">
        <v>0</v>
      </c>
      <c r="F115" s="5">
        <v>0</v>
      </c>
      <c r="G115" s="6">
        <v>0</v>
      </c>
      <c r="H115" s="8">
        <v>0</v>
      </c>
      <c r="I115" s="5">
        <v>0</v>
      </c>
      <c r="J115" s="10">
        <v>0</v>
      </c>
    </row>
    <row r="116" spans="1:10" x14ac:dyDescent="0.4">
      <c r="A116" s="9">
        <v>113</v>
      </c>
      <c r="B116" s="43">
        <v>0</v>
      </c>
      <c r="C116" s="5">
        <v>0</v>
      </c>
      <c r="D116" s="6">
        <v>0</v>
      </c>
      <c r="E116" s="7">
        <v>0</v>
      </c>
      <c r="F116" s="5">
        <v>0</v>
      </c>
      <c r="G116" s="6">
        <v>0</v>
      </c>
      <c r="H116" s="8">
        <v>0</v>
      </c>
      <c r="I116" s="5">
        <v>0</v>
      </c>
      <c r="J116" s="10">
        <v>0</v>
      </c>
    </row>
    <row r="117" spans="1:10" x14ac:dyDescent="0.4">
      <c r="A117" s="35">
        <v>114</v>
      </c>
      <c r="B117" s="44">
        <v>0</v>
      </c>
      <c r="C117" s="36">
        <v>0</v>
      </c>
      <c r="D117" s="37">
        <v>0</v>
      </c>
      <c r="E117" s="38">
        <v>0</v>
      </c>
      <c r="F117" s="36">
        <v>0</v>
      </c>
      <c r="G117" s="37">
        <v>0</v>
      </c>
      <c r="H117" s="39">
        <v>0</v>
      </c>
      <c r="I117" s="36">
        <v>0</v>
      </c>
      <c r="J117" s="40">
        <v>0</v>
      </c>
    </row>
    <row r="118" spans="1:10" x14ac:dyDescent="0.4">
      <c r="A118" s="23">
        <v>115</v>
      </c>
      <c r="B118" s="42">
        <v>0</v>
      </c>
      <c r="C118" s="24">
        <v>0</v>
      </c>
      <c r="D118" s="25">
        <v>0</v>
      </c>
      <c r="E118" s="26">
        <v>0</v>
      </c>
      <c r="F118" s="24">
        <v>0</v>
      </c>
      <c r="G118" s="25">
        <v>0</v>
      </c>
      <c r="H118" s="27">
        <v>0</v>
      </c>
      <c r="I118" s="24">
        <v>0</v>
      </c>
      <c r="J118" s="28">
        <v>0</v>
      </c>
    </row>
    <row r="119" spans="1:10" x14ac:dyDescent="0.4">
      <c r="A119" s="9">
        <v>116</v>
      </c>
      <c r="B119" s="43">
        <v>0</v>
      </c>
      <c r="C119" s="5">
        <v>0</v>
      </c>
      <c r="D119" s="6">
        <v>0</v>
      </c>
      <c r="E119" s="7">
        <v>0</v>
      </c>
      <c r="F119" s="5">
        <v>0</v>
      </c>
      <c r="G119" s="6">
        <v>0</v>
      </c>
      <c r="H119" s="8">
        <v>0</v>
      </c>
      <c r="I119" s="5">
        <v>0</v>
      </c>
      <c r="J119" s="10">
        <v>0</v>
      </c>
    </row>
    <row r="120" spans="1:10" x14ac:dyDescent="0.4">
      <c r="A120" s="9">
        <v>117</v>
      </c>
      <c r="B120" s="43">
        <v>0</v>
      </c>
      <c r="C120" s="5">
        <v>0</v>
      </c>
      <c r="D120" s="6">
        <v>0</v>
      </c>
      <c r="E120" s="7">
        <v>0</v>
      </c>
      <c r="F120" s="5">
        <v>0</v>
      </c>
      <c r="G120" s="6">
        <v>0</v>
      </c>
      <c r="H120" s="8">
        <v>0</v>
      </c>
      <c r="I120" s="5">
        <v>0</v>
      </c>
      <c r="J120" s="10">
        <v>0</v>
      </c>
    </row>
    <row r="121" spans="1:10" x14ac:dyDescent="0.4">
      <c r="A121" s="9">
        <v>118</v>
      </c>
      <c r="B121" s="43">
        <v>0</v>
      </c>
      <c r="C121" s="5">
        <v>0</v>
      </c>
      <c r="D121" s="6">
        <v>0</v>
      </c>
      <c r="E121" s="7">
        <v>0</v>
      </c>
      <c r="F121" s="5">
        <v>0</v>
      </c>
      <c r="G121" s="6">
        <v>0</v>
      </c>
      <c r="H121" s="8">
        <v>0</v>
      </c>
      <c r="I121" s="5">
        <v>0</v>
      </c>
      <c r="J121" s="10">
        <v>0</v>
      </c>
    </row>
    <row r="122" spans="1:10" ht="19.5" thickBot="1" x14ac:dyDescent="0.45">
      <c r="A122" s="16">
        <v>119</v>
      </c>
      <c r="B122" s="45">
        <v>0</v>
      </c>
      <c r="C122" s="17">
        <v>0</v>
      </c>
      <c r="D122" s="18">
        <v>0</v>
      </c>
      <c r="E122" s="19">
        <v>0</v>
      </c>
      <c r="F122" s="17">
        <v>0</v>
      </c>
      <c r="G122" s="18">
        <v>0</v>
      </c>
      <c r="H122" s="20">
        <v>0</v>
      </c>
      <c r="I122" s="17">
        <v>0</v>
      </c>
      <c r="J122" s="21">
        <v>0</v>
      </c>
    </row>
    <row r="123" spans="1:10" ht="19.5" thickTop="1" x14ac:dyDescent="0.4">
      <c r="A123" s="4" t="s">
        <v>7</v>
      </c>
      <c r="B123" s="46">
        <v>13872</v>
      </c>
      <c r="C123" s="11">
        <v>13622</v>
      </c>
      <c r="D123" s="12">
        <v>27494</v>
      </c>
      <c r="E123" s="13">
        <v>303</v>
      </c>
      <c r="F123" s="11">
        <v>271</v>
      </c>
      <c r="G123" s="12">
        <v>574</v>
      </c>
      <c r="H123" s="14">
        <v>14175</v>
      </c>
      <c r="I123" s="11">
        <v>13893</v>
      </c>
      <c r="J123" s="15">
        <v>28068</v>
      </c>
    </row>
    <row r="124" spans="1:10" x14ac:dyDescent="0.4">
      <c r="B124" s="101"/>
      <c r="C124" s="101"/>
      <c r="D124" s="101"/>
      <c r="E124" s="101"/>
      <c r="F124" s="101"/>
      <c r="G124" s="101"/>
      <c r="H124" s="101"/>
      <c r="I124" s="101"/>
      <c r="J124" s="101"/>
    </row>
  </sheetData>
  <phoneticPr fontId="18"/>
  <pageMargins left="0.39370078740157483" right="0.31496062992125984" top="0.39370078740157483" bottom="0.15748031496062992" header="0.31496062992125984" footer="0.31496062992125984"/>
  <pageSetup paperSize="9" orientation="portrait" r:id="rId1"/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showGridLines="0" tabSelected="1" view="pageBreakPreview" zoomScale="65" zoomScaleNormal="70" zoomScaleSheetLayoutView="6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1" sqref="P1"/>
    </sheetView>
  </sheetViews>
  <sheetFormatPr defaultColWidth="8.75" defaultRowHeight="16.149999999999999" customHeight="1" x14ac:dyDescent="0.4"/>
  <cols>
    <col min="1" max="1" width="4" style="59" customWidth="1"/>
    <col min="2" max="2" width="5.5" style="61" customWidth="1"/>
    <col min="3" max="9" width="7.375" style="59" customWidth="1"/>
    <col min="10" max="10" width="5.5" style="61" customWidth="1"/>
    <col min="11" max="17" width="7.375" style="59" customWidth="1"/>
    <col min="18" max="18" width="5.5" style="61" customWidth="1"/>
    <col min="19" max="25" width="7.375" style="59" customWidth="1"/>
    <col min="26" max="26" width="5.5" style="61" customWidth="1"/>
    <col min="27" max="30" width="8.75" style="59" bestFit="1" customWidth="1"/>
    <col min="31" max="32" width="7.375" style="59" customWidth="1"/>
    <col min="33" max="33" width="8.75" style="59" bestFit="1" customWidth="1"/>
    <col min="34" max="34" width="8.75" style="59"/>
    <col min="35" max="46" width="8.75" style="59" hidden="1" customWidth="1"/>
    <col min="47" max="16384" width="8.75" style="59"/>
  </cols>
  <sheetData>
    <row r="1" spans="2:46" s="50" customFormat="1" ht="60" customHeight="1" x14ac:dyDescent="0.4">
      <c r="B1" s="48"/>
      <c r="C1" s="49" t="s">
        <v>129</v>
      </c>
      <c r="D1" s="49"/>
      <c r="F1" s="49" t="s">
        <v>128</v>
      </c>
      <c r="G1" s="49"/>
      <c r="H1" s="49"/>
      <c r="I1" s="49"/>
      <c r="J1" s="49"/>
      <c r="K1" s="49"/>
      <c r="L1" s="49"/>
      <c r="M1" s="49"/>
      <c r="N1" s="51"/>
      <c r="O1" s="51" t="s">
        <v>135</v>
      </c>
      <c r="P1" s="51"/>
      <c r="R1" s="48"/>
      <c r="Z1" s="48"/>
    </row>
    <row r="2" spans="2:46" s="99" customFormat="1" ht="33.6" customHeight="1" x14ac:dyDescent="0.4">
      <c r="B2" s="94"/>
      <c r="C2" s="95"/>
      <c r="D2" s="96" t="s">
        <v>119</v>
      </c>
      <c r="E2" s="97"/>
      <c r="F2" s="95"/>
      <c r="G2" s="96" t="s">
        <v>120</v>
      </c>
      <c r="H2" s="97"/>
      <c r="I2" s="98"/>
      <c r="J2" s="94"/>
      <c r="K2" s="95"/>
      <c r="L2" s="96" t="s">
        <v>119</v>
      </c>
      <c r="M2" s="97"/>
      <c r="N2" s="95"/>
      <c r="O2" s="96" t="s">
        <v>120</v>
      </c>
      <c r="P2" s="97"/>
      <c r="Q2" s="98"/>
      <c r="R2" s="94"/>
      <c r="S2" s="95"/>
      <c r="T2" s="96" t="s">
        <v>119</v>
      </c>
      <c r="U2" s="97"/>
      <c r="V2" s="95"/>
      <c r="W2" s="96" t="s">
        <v>120</v>
      </c>
      <c r="X2" s="97"/>
      <c r="Y2" s="98"/>
      <c r="Z2" s="94"/>
      <c r="AA2" s="95"/>
      <c r="AB2" s="96" t="s">
        <v>119</v>
      </c>
      <c r="AC2" s="97"/>
      <c r="AD2" s="95"/>
      <c r="AE2" s="96" t="s">
        <v>120</v>
      </c>
      <c r="AF2" s="97"/>
      <c r="AG2" s="98"/>
    </row>
    <row r="3" spans="2:46" s="52" customFormat="1" ht="33.6" customHeight="1" thickBot="1" x14ac:dyDescent="0.45">
      <c r="B3" s="54" t="s">
        <v>10</v>
      </c>
      <c r="C3" s="54" t="s">
        <v>11</v>
      </c>
      <c r="D3" s="54" t="s">
        <v>12</v>
      </c>
      <c r="E3" s="54" t="s">
        <v>13</v>
      </c>
      <c r="F3" s="54" t="s">
        <v>11</v>
      </c>
      <c r="G3" s="54" t="s">
        <v>12</v>
      </c>
      <c r="H3" s="54" t="s">
        <v>13</v>
      </c>
      <c r="I3" s="55" t="s">
        <v>7</v>
      </c>
      <c r="J3" s="56" t="s">
        <v>10</v>
      </c>
      <c r="K3" s="57" t="s">
        <v>11</v>
      </c>
      <c r="L3" s="54" t="s">
        <v>12</v>
      </c>
      <c r="M3" s="54" t="s">
        <v>13</v>
      </c>
      <c r="N3" s="54" t="s">
        <v>11</v>
      </c>
      <c r="O3" s="54" t="s">
        <v>12</v>
      </c>
      <c r="P3" s="54" t="s">
        <v>13</v>
      </c>
      <c r="Q3" s="55" t="s">
        <v>7</v>
      </c>
      <c r="R3" s="56" t="s">
        <v>10</v>
      </c>
      <c r="S3" s="57" t="s">
        <v>11</v>
      </c>
      <c r="T3" s="54" t="s">
        <v>12</v>
      </c>
      <c r="U3" s="54" t="s">
        <v>13</v>
      </c>
      <c r="V3" s="54" t="s">
        <v>11</v>
      </c>
      <c r="W3" s="54" t="s">
        <v>12</v>
      </c>
      <c r="X3" s="54" t="s">
        <v>13</v>
      </c>
      <c r="Y3" s="54" t="s">
        <v>7</v>
      </c>
      <c r="Z3" s="56" t="s">
        <v>10</v>
      </c>
      <c r="AA3" s="57" t="s">
        <v>11</v>
      </c>
      <c r="AB3" s="54" t="s">
        <v>12</v>
      </c>
      <c r="AC3" s="54" t="s">
        <v>13</v>
      </c>
      <c r="AD3" s="54" t="s">
        <v>11</v>
      </c>
      <c r="AE3" s="54" t="s">
        <v>12</v>
      </c>
      <c r="AF3" s="54" t="s">
        <v>13</v>
      </c>
      <c r="AG3" s="54" t="s">
        <v>7</v>
      </c>
      <c r="AI3" s="58" t="s">
        <v>132</v>
      </c>
      <c r="AM3" s="58" t="s">
        <v>133</v>
      </c>
      <c r="AQ3" s="58" t="s">
        <v>134</v>
      </c>
    </row>
    <row r="4" spans="2:46" s="60" customFormat="1" ht="21" customHeight="1" thickTop="1" x14ac:dyDescent="0.4">
      <c r="B4" s="62" t="s">
        <v>14</v>
      </c>
      <c r="C4" s="63">
        <f>年齢別人口表!B3</f>
        <v>55</v>
      </c>
      <c r="D4" s="64">
        <f>年齢別人口表!C3</f>
        <v>45</v>
      </c>
      <c r="E4" s="65">
        <f>SUM(C4:D4)</f>
        <v>100</v>
      </c>
      <c r="F4" s="63">
        <f>年齢別人口表!E3</f>
        <v>1</v>
      </c>
      <c r="G4" s="64">
        <f>年齢別人口表!F3</f>
        <v>2</v>
      </c>
      <c r="H4" s="65">
        <f>SUM(F4:G4)</f>
        <v>3</v>
      </c>
      <c r="I4" s="66">
        <f>E4+H4</f>
        <v>103</v>
      </c>
      <c r="J4" s="67" t="s">
        <v>15</v>
      </c>
      <c r="K4" s="68">
        <f>年齢別人口表!B38</f>
        <v>143</v>
      </c>
      <c r="L4" s="69">
        <f>年齢別人口表!C38</f>
        <v>117</v>
      </c>
      <c r="M4" s="65">
        <f>SUM(K4:L4)</f>
        <v>260</v>
      </c>
      <c r="N4" s="68">
        <f>年齢別人口表!E38</f>
        <v>11</v>
      </c>
      <c r="O4" s="69">
        <f>年齢別人口表!F38</f>
        <v>0</v>
      </c>
      <c r="P4" s="65">
        <f>SUM(N4:O4)</f>
        <v>11</v>
      </c>
      <c r="Q4" s="70">
        <f>M4+P4</f>
        <v>271</v>
      </c>
      <c r="R4" s="71" t="s">
        <v>16</v>
      </c>
      <c r="S4" s="69">
        <f>年齢別人口表!B73</f>
        <v>185</v>
      </c>
      <c r="T4" s="69">
        <f>年齢別人口表!C73</f>
        <v>169</v>
      </c>
      <c r="U4" s="65">
        <f>SUM(S4:T4)</f>
        <v>354</v>
      </c>
      <c r="V4" s="68">
        <f>年齢別人口表!E73</f>
        <v>0</v>
      </c>
      <c r="W4" s="69">
        <f>年齢別人口表!F73</f>
        <v>0</v>
      </c>
      <c r="X4" s="65">
        <f>SUM(V4:W4)</f>
        <v>0</v>
      </c>
      <c r="Y4" s="70">
        <f>U4+X4</f>
        <v>354</v>
      </c>
      <c r="Z4" s="71">
        <v>105</v>
      </c>
      <c r="AA4" s="69">
        <f>年齢別人口表!B108</f>
        <v>0</v>
      </c>
      <c r="AB4" s="69">
        <f>年齢別人口表!C108</f>
        <v>0</v>
      </c>
      <c r="AC4" s="72">
        <f>SUM(AA4:AB4)</f>
        <v>0</v>
      </c>
      <c r="AD4" s="68">
        <f>'５歳階級別集計表'!E108</f>
        <v>0</v>
      </c>
      <c r="AE4" s="69">
        <f>'５歳階級別集計表'!F108</f>
        <v>0</v>
      </c>
      <c r="AF4" s="65">
        <f>SUM(AD4:AE4)</f>
        <v>0</v>
      </c>
      <c r="AG4" s="73">
        <f>AC4+AF4</f>
        <v>0</v>
      </c>
      <c r="AI4" s="60">
        <f>B4*C4+B4*F4</f>
        <v>0</v>
      </c>
      <c r="AJ4" s="60">
        <f>J4*K4+J4*N4</f>
        <v>5390</v>
      </c>
      <c r="AK4" s="60">
        <f>R4*S4+R4*V4</f>
        <v>12950</v>
      </c>
      <c r="AL4" s="60">
        <f>Z4*AA4+Z4*AD4</f>
        <v>0</v>
      </c>
      <c r="AM4" s="60">
        <f>B4*D4+B4*G4</f>
        <v>0</v>
      </c>
      <c r="AN4" s="60">
        <f>J4*L4+J4*O4</f>
        <v>4095</v>
      </c>
      <c r="AO4" s="60">
        <f>R4*T4+R4*W4</f>
        <v>11830</v>
      </c>
      <c r="AP4" s="60">
        <f>Z4*AB4+Z4*AE4</f>
        <v>0</v>
      </c>
      <c r="AQ4" s="60">
        <f>B4*I4</f>
        <v>0</v>
      </c>
      <c r="AR4" s="60">
        <f>J4*Q4</f>
        <v>9485</v>
      </c>
      <c r="AS4" s="60">
        <f>R4*Y4</f>
        <v>24780</v>
      </c>
      <c r="AT4" s="60">
        <f>Z4*AG4</f>
        <v>0</v>
      </c>
    </row>
    <row r="5" spans="2:46" s="60" customFormat="1" ht="21" customHeight="1" x14ac:dyDescent="0.4">
      <c r="B5" s="62" t="s">
        <v>17</v>
      </c>
      <c r="C5" s="63">
        <f>年齢別人口表!B4</f>
        <v>63</v>
      </c>
      <c r="D5" s="64">
        <f>年齢別人口表!C4</f>
        <v>59</v>
      </c>
      <c r="E5" s="65">
        <f t="shared" ref="E5:E45" si="0">SUM(C5:D5)</f>
        <v>122</v>
      </c>
      <c r="F5" s="63">
        <f>年齢別人口表!E4</f>
        <v>1</v>
      </c>
      <c r="G5" s="64">
        <f>年齢別人口表!F4</f>
        <v>0</v>
      </c>
      <c r="H5" s="65">
        <f t="shared" ref="H5:H45" si="1">SUM(F5:G5)</f>
        <v>1</v>
      </c>
      <c r="I5" s="66">
        <f t="shared" ref="I5:I45" si="2">E5+H5</f>
        <v>123</v>
      </c>
      <c r="J5" s="74" t="s">
        <v>18</v>
      </c>
      <c r="K5" s="63">
        <f>年齢別人口表!B39</f>
        <v>120</v>
      </c>
      <c r="L5" s="64">
        <f>年齢別人口表!C39</f>
        <v>100</v>
      </c>
      <c r="M5" s="65">
        <f t="shared" ref="M5:M45" si="3">SUM(K5:L5)</f>
        <v>220</v>
      </c>
      <c r="N5" s="63">
        <f>年齢別人口表!E39</f>
        <v>3</v>
      </c>
      <c r="O5" s="64">
        <f>年齢別人口表!F39</f>
        <v>3</v>
      </c>
      <c r="P5" s="65">
        <f t="shared" ref="P5:P45" si="4">SUM(N5:O5)</f>
        <v>6</v>
      </c>
      <c r="Q5" s="66">
        <f t="shared" ref="Q5:Q45" si="5">M5+P5</f>
        <v>226</v>
      </c>
      <c r="R5" s="75" t="s">
        <v>19</v>
      </c>
      <c r="S5" s="64">
        <f>年齢別人口表!B74</f>
        <v>188</v>
      </c>
      <c r="T5" s="64">
        <f>年齢別人口表!C74</f>
        <v>196</v>
      </c>
      <c r="U5" s="65">
        <f t="shared" ref="U5:U45" si="6">SUM(S5:T5)</f>
        <v>384</v>
      </c>
      <c r="V5" s="63">
        <f>年齢別人口表!E74</f>
        <v>0</v>
      </c>
      <c r="W5" s="64">
        <f>年齢別人口表!F74</f>
        <v>1</v>
      </c>
      <c r="X5" s="65">
        <f t="shared" ref="X5:X45" si="7">SUM(V5:W5)</f>
        <v>1</v>
      </c>
      <c r="Y5" s="66">
        <f t="shared" ref="Y5:Y45" si="8">U5+X5</f>
        <v>385</v>
      </c>
      <c r="Z5" s="75">
        <v>106</v>
      </c>
      <c r="AA5" s="64">
        <f>年齢別人口表!B109</f>
        <v>0</v>
      </c>
      <c r="AB5" s="64">
        <f>年齢別人口表!C109</f>
        <v>0</v>
      </c>
      <c r="AC5" s="65">
        <f t="shared" ref="AC5:AC21" si="9">SUM(AA5:AB5)</f>
        <v>0</v>
      </c>
      <c r="AD5" s="63">
        <f>'５歳階級別集計表'!E109</f>
        <v>0</v>
      </c>
      <c r="AE5" s="64">
        <f>'５歳階級別集計表'!F109</f>
        <v>0</v>
      </c>
      <c r="AF5" s="65">
        <f t="shared" ref="AF5:AF21" si="10">SUM(AD5:AE5)</f>
        <v>0</v>
      </c>
      <c r="AG5" s="76">
        <f t="shared" ref="AG5:AG22" si="11">AC5+AF5</f>
        <v>0</v>
      </c>
      <c r="AI5" s="60">
        <f t="shared" ref="AI5:AI44" si="12">B5*C5+B5*F5</f>
        <v>64</v>
      </c>
      <c r="AJ5" s="60">
        <f t="shared" ref="AJ5:AJ44" si="13">J5*K5+J5*N5</f>
        <v>4428</v>
      </c>
      <c r="AK5" s="60">
        <f t="shared" ref="AK5:AK44" si="14">R5*S5+R5*V5</f>
        <v>13348</v>
      </c>
      <c r="AL5" s="60">
        <f t="shared" ref="AL5:AL20" si="15">Z5*AA5+Z5*AD5</f>
        <v>0</v>
      </c>
      <c r="AM5" s="60">
        <f t="shared" ref="AM5:AM44" si="16">B5*D5+B5*G5</f>
        <v>59</v>
      </c>
      <c r="AN5" s="60">
        <f t="shared" ref="AN5:AN44" si="17">J5*L5+J5*O5</f>
        <v>3708</v>
      </c>
      <c r="AO5" s="60">
        <f t="shared" ref="AO5:AO44" si="18">R5*T5+R5*W5</f>
        <v>13987</v>
      </c>
      <c r="AP5" s="60">
        <f t="shared" ref="AP5:AP20" si="19">Z5*AB5+Z5*AE5</f>
        <v>0</v>
      </c>
      <c r="AQ5" s="60">
        <f t="shared" ref="AQ5:AQ44" si="20">B5*I5</f>
        <v>123</v>
      </c>
      <c r="AR5" s="60">
        <f t="shared" ref="AR5:AR44" si="21">J5*Q5</f>
        <v>8136</v>
      </c>
      <c r="AS5" s="60">
        <f t="shared" ref="AS5:AS44" si="22">R5*Y5</f>
        <v>27335</v>
      </c>
      <c r="AT5" s="60">
        <f t="shared" ref="AT5:AT20" si="23">Z5*AG5</f>
        <v>0</v>
      </c>
    </row>
    <row r="6" spans="2:46" s="60" customFormat="1" ht="21" customHeight="1" x14ac:dyDescent="0.4">
      <c r="B6" s="62" t="s">
        <v>20</v>
      </c>
      <c r="C6" s="63">
        <f>年齢別人口表!B5</f>
        <v>76</v>
      </c>
      <c r="D6" s="64">
        <f>年齢別人口表!C5</f>
        <v>57</v>
      </c>
      <c r="E6" s="65">
        <f t="shared" si="0"/>
        <v>133</v>
      </c>
      <c r="F6" s="63">
        <f>年齢別人口表!E5</f>
        <v>2</v>
      </c>
      <c r="G6" s="64">
        <f>年齢別人口表!F5</f>
        <v>0</v>
      </c>
      <c r="H6" s="65">
        <f t="shared" si="1"/>
        <v>2</v>
      </c>
      <c r="I6" s="66">
        <f t="shared" si="2"/>
        <v>135</v>
      </c>
      <c r="J6" s="74" t="s">
        <v>21</v>
      </c>
      <c r="K6" s="63">
        <f>年齢別人口表!B40</f>
        <v>136</v>
      </c>
      <c r="L6" s="64">
        <f>年齢別人口表!C40</f>
        <v>106</v>
      </c>
      <c r="M6" s="65">
        <f t="shared" si="3"/>
        <v>242</v>
      </c>
      <c r="N6" s="63">
        <f>年齢別人口表!E40</f>
        <v>3</v>
      </c>
      <c r="O6" s="64">
        <f>年齢別人口表!F40</f>
        <v>1</v>
      </c>
      <c r="P6" s="65">
        <f t="shared" si="4"/>
        <v>4</v>
      </c>
      <c r="Q6" s="66">
        <f t="shared" si="5"/>
        <v>246</v>
      </c>
      <c r="R6" s="75" t="s">
        <v>22</v>
      </c>
      <c r="S6" s="64">
        <f>年齢別人口表!B75</f>
        <v>191</v>
      </c>
      <c r="T6" s="64">
        <f>年齢別人口表!C75</f>
        <v>220</v>
      </c>
      <c r="U6" s="65">
        <f t="shared" si="6"/>
        <v>411</v>
      </c>
      <c r="V6" s="63">
        <f>年齢別人口表!E75</f>
        <v>0</v>
      </c>
      <c r="W6" s="64">
        <f>年齢別人口表!F75</f>
        <v>0</v>
      </c>
      <c r="X6" s="65">
        <f t="shared" si="7"/>
        <v>0</v>
      </c>
      <c r="Y6" s="66">
        <f t="shared" si="8"/>
        <v>411</v>
      </c>
      <c r="Z6" s="75">
        <v>107</v>
      </c>
      <c r="AA6" s="64">
        <f>年齢別人口表!B110</f>
        <v>0</v>
      </c>
      <c r="AB6" s="64">
        <f>年齢別人口表!C110</f>
        <v>0</v>
      </c>
      <c r="AC6" s="65">
        <f t="shared" si="9"/>
        <v>0</v>
      </c>
      <c r="AD6" s="63">
        <f>'５歳階級別集計表'!E110</f>
        <v>0</v>
      </c>
      <c r="AE6" s="64">
        <f>'５歳階級別集計表'!F110</f>
        <v>0</v>
      </c>
      <c r="AF6" s="65">
        <f t="shared" si="10"/>
        <v>0</v>
      </c>
      <c r="AG6" s="76">
        <f t="shared" si="11"/>
        <v>0</v>
      </c>
      <c r="AI6" s="60">
        <f t="shared" si="12"/>
        <v>156</v>
      </c>
      <c r="AJ6" s="60">
        <f t="shared" si="13"/>
        <v>5143</v>
      </c>
      <c r="AK6" s="60">
        <f t="shared" si="14"/>
        <v>13752</v>
      </c>
      <c r="AL6" s="60">
        <f t="shared" si="15"/>
        <v>0</v>
      </c>
      <c r="AM6" s="60">
        <f t="shared" si="16"/>
        <v>114</v>
      </c>
      <c r="AN6" s="60">
        <f t="shared" si="17"/>
        <v>3959</v>
      </c>
      <c r="AO6" s="60">
        <f t="shared" si="18"/>
        <v>15840</v>
      </c>
      <c r="AP6" s="60">
        <f t="shared" si="19"/>
        <v>0</v>
      </c>
      <c r="AQ6" s="60">
        <f t="shared" si="20"/>
        <v>270</v>
      </c>
      <c r="AR6" s="60">
        <f t="shared" si="21"/>
        <v>9102</v>
      </c>
      <c r="AS6" s="60">
        <f t="shared" si="22"/>
        <v>29592</v>
      </c>
      <c r="AT6" s="60">
        <f t="shared" si="23"/>
        <v>0</v>
      </c>
    </row>
    <row r="7" spans="2:46" s="60" customFormat="1" ht="21" customHeight="1" x14ac:dyDescent="0.4">
      <c r="B7" s="62" t="s">
        <v>23</v>
      </c>
      <c r="C7" s="63">
        <f>年齢別人口表!B6</f>
        <v>69</v>
      </c>
      <c r="D7" s="64">
        <f>年齢別人口表!C6</f>
        <v>71</v>
      </c>
      <c r="E7" s="65">
        <f t="shared" si="0"/>
        <v>140</v>
      </c>
      <c r="F7" s="63">
        <f>年齢別人口表!E6</f>
        <v>1</v>
      </c>
      <c r="G7" s="64">
        <f>年齢別人口表!F6</f>
        <v>2</v>
      </c>
      <c r="H7" s="65">
        <f t="shared" si="1"/>
        <v>3</v>
      </c>
      <c r="I7" s="66">
        <f t="shared" si="2"/>
        <v>143</v>
      </c>
      <c r="J7" s="74" t="s">
        <v>24</v>
      </c>
      <c r="K7" s="63">
        <f>年齢別人口表!B41</f>
        <v>139</v>
      </c>
      <c r="L7" s="64">
        <f>年齢別人口表!C41</f>
        <v>131</v>
      </c>
      <c r="M7" s="65">
        <f t="shared" si="3"/>
        <v>270</v>
      </c>
      <c r="N7" s="63">
        <f>年齢別人口表!E41</f>
        <v>8</v>
      </c>
      <c r="O7" s="64">
        <f>年齢別人口表!F41</f>
        <v>3</v>
      </c>
      <c r="P7" s="65">
        <f t="shared" si="4"/>
        <v>11</v>
      </c>
      <c r="Q7" s="66">
        <f t="shared" si="5"/>
        <v>281</v>
      </c>
      <c r="R7" s="75" t="s">
        <v>25</v>
      </c>
      <c r="S7" s="64">
        <f>年齢別人口表!B76</f>
        <v>236</v>
      </c>
      <c r="T7" s="64">
        <f>年齢別人口表!C76</f>
        <v>234</v>
      </c>
      <c r="U7" s="65">
        <f t="shared" si="6"/>
        <v>470</v>
      </c>
      <c r="V7" s="63">
        <f>年齢別人口表!E76</f>
        <v>3</v>
      </c>
      <c r="W7" s="64">
        <f>年齢別人口表!F76</f>
        <v>1</v>
      </c>
      <c r="X7" s="65">
        <f t="shared" si="7"/>
        <v>4</v>
      </c>
      <c r="Y7" s="66">
        <f t="shared" si="8"/>
        <v>474</v>
      </c>
      <c r="Z7" s="75">
        <v>108</v>
      </c>
      <c r="AA7" s="64">
        <f>年齢別人口表!B111</f>
        <v>0</v>
      </c>
      <c r="AB7" s="64">
        <f>年齢別人口表!C111</f>
        <v>0</v>
      </c>
      <c r="AC7" s="65">
        <f t="shared" si="9"/>
        <v>0</v>
      </c>
      <c r="AD7" s="63">
        <f>'５歳階級別集計表'!E111</f>
        <v>0</v>
      </c>
      <c r="AE7" s="64">
        <f>'５歳階級別集計表'!F111</f>
        <v>0</v>
      </c>
      <c r="AF7" s="65">
        <f t="shared" si="10"/>
        <v>0</v>
      </c>
      <c r="AG7" s="76">
        <f t="shared" si="11"/>
        <v>0</v>
      </c>
      <c r="AI7" s="60">
        <f t="shared" si="12"/>
        <v>210</v>
      </c>
      <c r="AJ7" s="60">
        <f t="shared" si="13"/>
        <v>5586</v>
      </c>
      <c r="AK7" s="60">
        <f t="shared" si="14"/>
        <v>17447</v>
      </c>
      <c r="AL7" s="60">
        <f t="shared" si="15"/>
        <v>0</v>
      </c>
      <c r="AM7" s="60">
        <f t="shared" si="16"/>
        <v>219</v>
      </c>
      <c r="AN7" s="60">
        <f t="shared" si="17"/>
        <v>5092</v>
      </c>
      <c r="AO7" s="60">
        <f t="shared" si="18"/>
        <v>17155</v>
      </c>
      <c r="AP7" s="60">
        <f t="shared" si="19"/>
        <v>0</v>
      </c>
      <c r="AQ7" s="60">
        <f t="shared" si="20"/>
        <v>429</v>
      </c>
      <c r="AR7" s="60">
        <f t="shared" si="21"/>
        <v>10678</v>
      </c>
      <c r="AS7" s="60">
        <f t="shared" si="22"/>
        <v>34602</v>
      </c>
      <c r="AT7" s="60">
        <f t="shared" si="23"/>
        <v>0</v>
      </c>
    </row>
    <row r="8" spans="2:46" s="60" customFormat="1" ht="21" customHeight="1" x14ac:dyDescent="0.4">
      <c r="B8" s="62" t="s">
        <v>26</v>
      </c>
      <c r="C8" s="63">
        <f>年齢別人口表!B7</f>
        <v>73</v>
      </c>
      <c r="D8" s="64">
        <f>年齢別人口表!C7</f>
        <v>63</v>
      </c>
      <c r="E8" s="65">
        <f t="shared" si="0"/>
        <v>136</v>
      </c>
      <c r="F8" s="63">
        <f>年齢別人口表!E7</f>
        <v>3</v>
      </c>
      <c r="G8" s="64">
        <f>年齢別人口表!F7</f>
        <v>1</v>
      </c>
      <c r="H8" s="65">
        <f t="shared" si="1"/>
        <v>4</v>
      </c>
      <c r="I8" s="66">
        <f t="shared" si="2"/>
        <v>140</v>
      </c>
      <c r="J8" s="74" t="s">
        <v>27</v>
      </c>
      <c r="K8" s="63">
        <f>年齢別人口表!B42</f>
        <v>131</v>
      </c>
      <c r="L8" s="64">
        <f>年齢別人口表!C42</f>
        <v>136</v>
      </c>
      <c r="M8" s="65">
        <f t="shared" si="3"/>
        <v>267</v>
      </c>
      <c r="N8" s="63">
        <f>年齢別人口表!E42</f>
        <v>7</v>
      </c>
      <c r="O8" s="64">
        <f>年齢別人口表!F42</f>
        <v>4</v>
      </c>
      <c r="P8" s="65">
        <f t="shared" si="4"/>
        <v>11</v>
      </c>
      <c r="Q8" s="66">
        <f t="shared" si="5"/>
        <v>278</v>
      </c>
      <c r="R8" s="75" t="s">
        <v>28</v>
      </c>
      <c r="S8" s="64">
        <f>年齢別人口表!B77</f>
        <v>232</v>
      </c>
      <c r="T8" s="64">
        <f>年齢別人口表!C77</f>
        <v>272</v>
      </c>
      <c r="U8" s="65">
        <f t="shared" si="6"/>
        <v>504</v>
      </c>
      <c r="V8" s="63">
        <f>年齢別人口表!E77</f>
        <v>0</v>
      </c>
      <c r="W8" s="64">
        <f>年齢別人口表!F77</f>
        <v>1</v>
      </c>
      <c r="X8" s="65">
        <f t="shared" si="7"/>
        <v>1</v>
      </c>
      <c r="Y8" s="66">
        <f t="shared" si="8"/>
        <v>505</v>
      </c>
      <c r="Z8" s="75">
        <v>109</v>
      </c>
      <c r="AA8" s="64">
        <f>年齢別人口表!B112</f>
        <v>0</v>
      </c>
      <c r="AB8" s="64">
        <f>年齢別人口表!C112</f>
        <v>0</v>
      </c>
      <c r="AC8" s="65">
        <f t="shared" si="9"/>
        <v>0</v>
      </c>
      <c r="AD8" s="63">
        <f>'５歳階級別集計表'!E112</f>
        <v>0</v>
      </c>
      <c r="AE8" s="64">
        <f>'５歳階級別集計表'!F112</f>
        <v>0</v>
      </c>
      <c r="AF8" s="65">
        <f t="shared" si="10"/>
        <v>0</v>
      </c>
      <c r="AG8" s="76">
        <f t="shared" si="11"/>
        <v>0</v>
      </c>
      <c r="AI8" s="60">
        <f t="shared" si="12"/>
        <v>304</v>
      </c>
      <c r="AJ8" s="60">
        <f t="shared" si="13"/>
        <v>5382</v>
      </c>
      <c r="AK8" s="60">
        <f t="shared" si="14"/>
        <v>17168</v>
      </c>
      <c r="AL8" s="60">
        <f t="shared" si="15"/>
        <v>0</v>
      </c>
      <c r="AM8" s="60">
        <f t="shared" si="16"/>
        <v>256</v>
      </c>
      <c r="AN8" s="60">
        <f t="shared" si="17"/>
        <v>5460</v>
      </c>
      <c r="AO8" s="60">
        <f t="shared" si="18"/>
        <v>20202</v>
      </c>
      <c r="AP8" s="60">
        <f t="shared" si="19"/>
        <v>0</v>
      </c>
      <c r="AQ8" s="60">
        <f t="shared" si="20"/>
        <v>560</v>
      </c>
      <c r="AR8" s="60">
        <f t="shared" si="21"/>
        <v>10842</v>
      </c>
      <c r="AS8" s="60">
        <f t="shared" si="22"/>
        <v>37370</v>
      </c>
      <c r="AT8" s="60">
        <f t="shared" si="23"/>
        <v>0</v>
      </c>
    </row>
    <row r="9" spans="2:46" s="60" customFormat="1" ht="21" customHeight="1" x14ac:dyDescent="0.4">
      <c r="B9" s="77" t="s">
        <v>13</v>
      </c>
      <c r="C9" s="78">
        <f>SUM(C4:C8)</f>
        <v>336</v>
      </c>
      <c r="D9" s="79">
        <f>SUM(D4:D8)</f>
        <v>295</v>
      </c>
      <c r="E9" s="65">
        <f t="shared" si="0"/>
        <v>631</v>
      </c>
      <c r="F9" s="78">
        <f t="shared" ref="F9:G9" si="24">SUM(F4:F8)</f>
        <v>8</v>
      </c>
      <c r="G9" s="79">
        <f t="shared" si="24"/>
        <v>5</v>
      </c>
      <c r="H9" s="80">
        <f t="shared" si="1"/>
        <v>13</v>
      </c>
      <c r="I9" s="81">
        <f t="shared" si="2"/>
        <v>644</v>
      </c>
      <c r="J9" s="82" t="s">
        <v>13</v>
      </c>
      <c r="K9" s="78">
        <f>SUM(K4:K8)</f>
        <v>669</v>
      </c>
      <c r="L9" s="79">
        <f>SUM(L4:L8)</f>
        <v>590</v>
      </c>
      <c r="M9" s="80">
        <f t="shared" si="3"/>
        <v>1259</v>
      </c>
      <c r="N9" s="78">
        <f t="shared" ref="N9" si="25">SUM(N4:N8)</f>
        <v>32</v>
      </c>
      <c r="O9" s="79">
        <f t="shared" ref="O9" si="26">SUM(O4:O8)</f>
        <v>11</v>
      </c>
      <c r="P9" s="80">
        <f t="shared" si="4"/>
        <v>43</v>
      </c>
      <c r="Q9" s="81">
        <f t="shared" si="5"/>
        <v>1302</v>
      </c>
      <c r="R9" s="83" t="s">
        <v>13</v>
      </c>
      <c r="S9" s="79">
        <f>SUM(S4:S8)</f>
        <v>1032</v>
      </c>
      <c r="T9" s="79">
        <f>SUM(T4:T8)</f>
        <v>1091</v>
      </c>
      <c r="U9" s="80">
        <f t="shared" si="6"/>
        <v>2123</v>
      </c>
      <c r="V9" s="78">
        <f t="shared" ref="V9" si="27">SUM(V4:V8)</f>
        <v>3</v>
      </c>
      <c r="W9" s="79">
        <f t="shared" ref="W9" si="28">SUM(W4:W8)</f>
        <v>3</v>
      </c>
      <c r="X9" s="80">
        <f t="shared" si="7"/>
        <v>6</v>
      </c>
      <c r="Y9" s="81">
        <f t="shared" si="8"/>
        <v>2129</v>
      </c>
      <c r="Z9" s="83" t="s">
        <v>13</v>
      </c>
      <c r="AA9" s="79">
        <f>SUM(AA4:AA8)</f>
        <v>0</v>
      </c>
      <c r="AB9" s="79">
        <f>SUM(AB4:AB8)</f>
        <v>0</v>
      </c>
      <c r="AC9" s="80">
        <f t="shared" si="9"/>
        <v>0</v>
      </c>
      <c r="AD9" s="78">
        <f t="shared" ref="AD9" si="29">SUM(AD4:AD8)</f>
        <v>0</v>
      </c>
      <c r="AE9" s="79">
        <f t="shared" ref="AE9" si="30">SUM(AE4:AE8)</f>
        <v>0</v>
      </c>
      <c r="AF9" s="80">
        <f t="shared" si="10"/>
        <v>0</v>
      </c>
      <c r="AG9" s="84">
        <f t="shared" si="11"/>
        <v>0</v>
      </c>
    </row>
    <row r="10" spans="2:46" s="60" customFormat="1" ht="21" customHeight="1" x14ac:dyDescent="0.4">
      <c r="B10" s="85" t="s">
        <v>29</v>
      </c>
      <c r="C10" s="68">
        <f>年齢別人口表!B8</f>
        <v>80</v>
      </c>
      <c r="D10" s="69">
        <f>年齢別人口表!C8</f>
        <v>67</v>
      </c>
      <c r="E10" s="72">
        <f t="shared" si="0"/>
        <v>147</v>
      </c>
      <c r="F10" s="68">
        <f>年齢別人口表!E8</f>
        <v>0</v>
      </c>
      <c r="G10" s="69">
        <f>年齢別人口表!F8</f>
        <v>3</v>
      </c>
      <c r="H10" s="65">
        <f t="shared" si="1"/>
        <v>3</v>
      </c>
      <c r="I10" s="70">
        <f t="shared" si="2"/>
        <v>150</v>
      </c>
      <c r="J10" s="75" t="s">
        <v>30</v>
      </c>
      <c r="K10" s="64">
        <f>年齢別人口表!B43</f>
        <v>150</v>
      </c>
      <c r="L10" s="64">
        <f>年齢別人口表!C43</f>
        <v>125</v>
      </c>
      <c r="M10" s="65">
        <f t="shared" si="3"/>
        <v>275</v>
      </c>
      <c r="N10" s="63">
        <f>年齢別人口表!E43</f>
        <v>4</v>
      </c>
      <c r="O10" s="64">
        <f>年齢別人口表!F43</f>
        <v>4</v>
      </c>
      <c r="P10" s="65">
        <f t="shared" si="4"/>
        <v>8</v>
      </c>
      <c r="Q10" s="66">
        <f t="shared" si="5"/>
        <v>283</v>
      </c>
      <c r="R10" s="71" t="s">
        <v>31</v>
      </c>
      <c r="S10" s="69">
        <f>年齢別人口表!B78</f>
        <v>224</v>
      </c>
      <c r="T10" s="69">
        <f>年齢別人口表!C78</f>
        <v>302</v>
      </c>
      <c r="U10" s="65">
        <f t="shared" si="6"/>
        <v>526</v>
      </c>
      <c r="V10" s="68">
        <f>年齢別人口表!E78</f>
        <v>0</v>
      </c>
      <c r="W10" s="69">
        <f>年齢別人口表!F78</f>
        <v>0</v>
      </c>
      <c r="X10" s="65">
        <f t="shared" si="7"/>
        <v>0</v>
      </c>
      <c r="Y10" s="70">
        <f t="shared" si="8"/>
        <v>526</v>
      </c>
      <c r="Z10" s="71">
        <v>110</v>
      </c>
      <c r="AA10" s="69">
        <f>年齢別人口表!B113</f>
        <v>0</v>
      </c>
      <c r="AB10" s="69">
        <f>年齢別人口表!C113</f>
        <v>0</v>
      </c>
      <c r="AC10" s="72">
        <f t="shared" si="9"/>
        <v>0</v>
      </c>
      <c r="AD10" s="68">
        <f>'５歳階級別集計表'!E113</f>
        <v>0</v>
      </c>
      <c r="AE10" s="69">
        <f>'５歳階級別集計表'!F113</f>
        <v>0</v>
      </c>
      <c r="AF10" s="65">
        <f t="shared" si="10"/>
        <v>0</v>
      </c>
      <c r="AG10" s="73">
        <f t="shared" si="11"/>
        <v>0</v>
      </c>
      <c r="AI10" s="60">
        <f t="shared" si="12"/>
        <v>400</v>
      </c>
      <c r="AJ10" s="60">
        <f t="shared" si="13"/>
        <v>6160</v>
      </c>
      <c r="AK10" s="60">
        <f t="shared" si="14"/>
        <v>16800</v>
      </c>
      <c r="AL10" s="60">
        <f t="shared" si="15"/>
        <v>0</v>
      </c>
      <c r="AM10" s="60">
        <f t="shared" si="16"/>
        <v>350</v>
      </c>
      <c r="AN10" s="60">
        <f t="shared" si="17"/>
        <v>5160</v>
      </c>
      <c r="AO10" s="60">
        <f t="shared" si="18"/>
        <v>22650</v>
      </c>
      <c r="AP10" s="60">
        <f t="shared" si="19"/>
        <v>0</v>
      </c>
      <c r="AQ10" s="60">
        <f t="shared" si="20"/>
        <v>750</v>
      </c>
      <c r="AR10" s="60">
        <f t="shared" si="21"/>
        <v>11320</v>
      </c>
      <c r="AS10" s="60">
        <f t="shared" si="22"/>
        <v>39450</v>
      </c>
      <c r="AT10" s="60">
        <f t="shared" si="23"/>
        <v>0</v>
      </c>
    </row>
    <row r="11" spans="2:46" s="60" customFormat="1" ht="21" customHeight="1" x14ac:dyDescent="0.4">
      <c r="B11" s="62" t="s">
        <v>32</v>
      </c>
      <c r="C11" s="63">
        <f>年齢別人口表!B9</f>
        <v>91</v>
      </c>
      <c r="D11" s="64">
        <f>年齢別人口表!C9</f>
        <v>82</v>
      </c>
      <c r="E11" s="65">
        <f t="shared" si="0"/>
        <v>173</v>
      </c>
      <c r="F11" s="63">
        <f>年齢別人口表!E9</f>
        <v>0</v>
      </c>
      <c r="G11" s="64">
        <f>年齢別人口表!F9</f>
        <v>1</v>
      </c>
      <c r="H11" s="65">
        <f t="shared" si="1"/>
        <v>1</v>
      </c>
      <c r="I11" s="66">
        <f t="shared" si="2"/>
        <v>174</v>
      </c>
      <c r="J11" s="75" t="s">
        <v>33</v>
      </c>
      <c r="K11" s="64">
        <f>年齢別人口表!B44</f>
        <v>154</v>
      </c>
      <c r="L11" s="64">
        <f>年齢別人口表!C44</f>
        <v>132</v>
      </c>
      <c r="M11" s="65">
        <f t="shared" si="3"/>
        <v>286</v>
      </c>
      <c r="N11" s="63">
        <f>年齢別人口表!E44</f>
        <v>5</v>
      </c>
      <c r="O11" s="64">
        <f>年齢別人口表!F44</f>
        <v>3</v>
      </c>
      <c r="P11" s="65">
        <f t="shared" si="4"/>
        <v>8</v>
      </c>
      <c r="Q11" s="66">
        <f t="shared" si="5"/>
        <v>294</v>
      </c>
      <c r="R11" s="75" t="s">
        <v>34</v>
      </c>
      <c r="S11" s="64">
        <f>年齢別人口表!B79</f>
        <v>245</v>
      </c>
      <c r="T11" s="64">
        <f>年齢別人口表!C79</f>
        <v>274</v>
      </c>
      <c r="U11" s="65">
        <f t="shared" si="6"/>
        <v>519</v>
      </c>
      <c r="V11" s="63">
        <f>年齢別人口表!E79</f>
        <v>0</v>
      </c>
      <c r="W11" s="64">
        <f>年齢別人口表!F79</f>
        <v>0</v>
      </c>
      <c r="X11" s="65">
        <f t="shared" si="7"/>
        <v>0</v>
      </c>
      <c r="Y11" s="66">
        <f t="shared" si="8"/>
        <v>519</v>
      </c>
      <c r="Z11" s="75">
        <v>111</v>
      </c>
      <c r="AA11" s="64">
        <f>年齢別人口表!B114</f>
        <v>0</v>
      </c>
      <c r="AB11" s="64">
        <f>年齢別人口表!C114</f>
        <v>0</v>
      </c>
      <c r="AC11" s="65">
        <f t="shared" si="9"/>
        <v>0</v>
      </c>
      <c r="AD11" s="63">
        <f>'５歳階級別集計表'!E114</f>
        <v>0</v>
      </c>
      <c r="AE11" s="64">
        <f>'５歳階級別集計表'!F114</f>
        <v>0</v>
      </c>
      <c r="AF11" s="65">
        <f t="shared" si="10"/>
        <v>0</v>
      </c>
      <c r="AG11" s="76">
        <f t="shared" si="11"/>
        <v>0</v>
      </c>
      <c r="AI11" s="60">
        <f t="shared" si="12"/>
        <v>546</v>
      </c>
      <c r="AJ11" s="60">
        <f t="shared" si="13"/>
        <v>6519</v>
      </c>
      <c r="AK11" s="60">
        <f t="shared" si="14"/>
        <v>18620</v>
      </c>
      <c r="AL11" s="60">
        <f t="shared" si="15"/>
        <v>0</v>
      </c>
      <c r="AM11" s="60">
        <f t="shared" si="16"/>
        <v>498</v>
      </c>
      <c r="AN11" s="60">
        <f t="shared" si="17"/>
        <v>5535</v>
      </c>
      <c r="AO11" s="60">
        <f t="shared" si="18"/>
        <v>20824</v>
      </c>
      <c r="AP11" s="60">
        <f t="shared" si="19"/>
        <v>0</v>
      </c>
      <c r="AQ11" s="60">
        <f t="shared" si="20"/>
        <v>1044</v>
      </c>
      <c r="AR11" s="60">
        <f t="shared" si="21"/>
        <v>12054</v>
      </c>
      <c r="AS11" s="60">
        <f t="shared" si="22"/>
        <v>39444</v>
      </c>
      <c r="AT11" s="60">
        <f t="shared" si="23"/>
        <v>0</v>
      </c>
    </row>
    <row r="12" spans="2:46" s="60" customFormat="1" ht="21" customHeight="1" x14ac:dyDescent="0.4">
      <c r="B12" s="62" t="s">
        <v>35</v>
      </c>
      <c r="C12" s="63">
        <f>年齢別人口表!B10</f>
        <v>104</v>
      </c>
      <c r="D12" s="64">
        <f>年齢別人口表!C10</f>
        <v>92</v>
      </c>
      <c r="E12" s="65">
        <f t="shared" si="0"/>
        <v>196</v>
      </c>
      <c r="F12" s="63">
        <f>年齢別人口表!E10</f>
        <v>2</v>
      </c>
      <c r="G12" s="64">
        <f>年齢別人口表!F10</f>
        <v>2</v>
      </c>
      <c r="H12" s="65">
        <f t="shared" si="1"/>
        <v>4</v>
      </c>
      <c r="I12" s="66">
        <f t="shared" si="2"/>
        <v>200</v>
      </c>
      <c r="J12" s="75" t="s">
        <v>36</v>
      </c>
      <c r="K12" s="64">
        <f>年齢別人口表!B45</f>
        <v>146</v>
      </c>
      <c r="L12" s="64">
        <f>年齢別人口表!C45</f>
        <v>120</v>
      </c>
      <c r="M12" s="65">
        <f t="shared" si="3"/>
        <v>266</v>
      </c>
      <c r="N12" s="63">
        <f>年齢別人口表!E45</f>
        <v>2</v>
      </c>
      <c r="O12" s="64">
        <f>年齢別人口表!F45</f>
        <v>4</v>
      </c>
      <c r="P12" s="65">
        <f t="shared" si="4"/>
        <v>6</v>
      </c>
      <c r="Q12" s="66">
        <f t="shared" si="5"/>
        <v>272</v>
      </c>
      <c r="R12" s="75" t="s">
        <v>37</v>
      </c>
      <c r="S12" s="64">
        <f>年齢別人口表!B80</f>
        <v>182</v>
      </c>
      <c r="T12" s="64">
        <f>年齢別人口表!C80</f>
        <v>220</v>
      </c>
      <c r="U12" s="65">
        <f t="shared" si="6"/>
        <v>402</v>
      </c>
      <c r="V12" s="63">
        <f>年齢別人口表!E80</f>
        <v>0</v>
      </c>
      <c r="W12" s="64">
        <f>年齢別人口表!F80</f>
        <v>0</v>
      </c>
      <c r="X12" s="65">
        <f t="shared" si="7"/>
        <v>0</v>
      </c>
      <c r="Y12" s="66">
        <f t="shared" si="8"/>
        <v>402</v>
      </c>
      <c r="Z12" s="75">
        <v>112</v>
      </c>
      <c r="AA12" s="64">
        <f>年齢別人口表!B115</f>
        <v>0</v>
      </c>
      <c r="AB12" s="64">
        <f>年齢別人口表!C115</f>
        <v>0</v>
      </c>
      <c r="AC12" s="65">
        <f t="shared" si="9"/>
        <v>0</v>
      </c>
      <c r="AD12" s="63">
        <f>'５歳階級別集計表'!E115</f>
        <v>0</v>
      </c>
      <c r="AE12" s="64">
        <f>'５歳階級別集計表'!F115</f>
        <v>0</v>
      </c>
      <c r="AF12" s="65">
        <f t="shared" si="10"/>
        <v>0</v>
      </c>
      <c r="AG12" s="76">
        <f t="shared" si="11"/>
        <v>0</v>
      </c>
      <c r="AI12" s="60">
        <f t="shared" si="12"/>
        <v>742</v>
      </c>
      <c r="AJ12" s="60">
        <f t="shared" si="13"/>
        <v>6216</v>
      </c>
      <c r="AK12" s="60">
        <f t="shared" si="14"/>
        <v>14014</v>
      </c>
      <c r="AL12" s="60">
        <f t="shared" si="15"/>
        <v>0</v>
      </c>
      <c r="AM12" s="60">
        <f t="shared" si="16"/>
        <v>658</v>
      </c>
      <c r="AN12" s="60">
        <f t="shared" si="17"/>
        <v>5208</v>
      </c>
      <c r="AO12" s="60">
        <f t="shared" si="18"/>
        <v>16940</v>
      </c>
      <c r="AP12" s="60">
        <f t="shared" si="19"/>
        <v>0</v>
      </c>
      <c r="AQ12" s="60">
        <f t="shared" si="20"/>
        <v>1400</v>
      </c>
      <c r="AR12" s="60">
        <f t="shared" si="21"/>
        <v>11424</v>
      </c>
      <c r="AS12" s="60">
        <f t="shared" si="22"/>
        <v>30954</v>
      </c>
      <c r="AT12" s="60">
        <f t="shared" si="23"/>
        <v>0</v>
      </c>
    </row>
    <row r="13" spans="2:46" s="60" customFormat="1" ht="21" customHeight="1" x14ac:dyDescent="0.4">
      <c r="B13" s="62" t="s">
        <v>38</v>
      </c>
      <c r="C13" s="63">
        <f>年齢別人口表!B11</f>
        <v>100</v>
      </c>
      <c r="D13" s="64">
        <f>年齢別人口表!C11</f>
        <v>99</v>
      </c>
      <c r="E13" s="65">
        <f t="shared" si="0"/>
        <v>199</v>
      </c>
      <c r="F13" s="63">
        <f>年齢別人口表!E11</f>
        <v>1</v>
      </c>
      <c r="G13" s="64">
        <f>年齢別人口表!F11</f>
        <v>2</v>
      </c>
      <c r="H13" s="65">
        <f t="shared" si="1"/>
        <v>3</v>
      </c>
      <c r="I13" s="66">
        <f t="shared" si="2"/>
        <v>202</v>
      </c>
      <c r="J13" s="75" t="s">
        <v>39</v>
      </c>
      <c r="K13" s="64">
        <f>年齢別人口表!B46</f>
        <v>176</v>
      </c>
      <c r="L13" s="64">
        <f>年齢別人口表!C46</f>
        <v>130</v>
      </c>
      <c r="M13" s="65">
        <f t="shared" si="3"/>
        <v>306</v>
      </c>
      <c r="N13" s="63">
        <f>年齢別人口表!E46</f>
        <v>5</v>
      </c>
      <c r="O13" s="64">
        <f>年齢別人口表!F46</f>
        <v>3</v>
      </c>
      <c r="P13" s="65">
        <f t="shared" si="4"/>
        <v>8</v>
      </c>
      <c r="Q13" s="66">
        <f t="shared" si="5"/>
        <v>314</v>
      </c>
      <c r="R13" s="75" t="s">
        <v>40</v>
      </c>
      <c r="S13" s="64">
        <f>年齢別人口表!B81</f>
        <v>124</v>
      </c>
      <c r="T13" s="64">
        <f>年齢別人口表!C81</f>
        <v>127</v>
      </c>
      <c r="U13" s="65">
        <f t="shared" si="6"/>
        <v>251</v>
      </c>
      <c r="V13" s="63">
        <f>年齢別人口表!E81</f>
        <v>0</v>
      </c>
      <c r="W13" s="64">
        <f>年齢別人口表!F81</f>
        <v>0</v>
      </c>
      <c r="X13" s="65">
        <f t="shared" si="7"/>
        <v>0</v>
      </c>
      <c r="Y13" s="66">
        <f t="shared" si="8"/>
        <v>251</v>
      </c>
      <c r="Z13" s="75">
        <v>113</v>
      </c>
      <c r="AA13" s="64">
        <f>年齢別人口表!B116</f>
        <v>0</v>
      </c>
      <c r="AB13" s="64">
        <f>年齢別人口表!C116</f>
        <v>0</v>
      </c>
      <c r="AC13" s="65">
        <f t="shared" si="9"/>
        <v>0</v>
      </c>
      <c r="AD13" s="63">
        <f>'５歳階級別集計表'!E116</f>
        <v>0</v>
      </c>
      <c r="AE13" s="64">
        <f>'５歳階級別集計表'!F116</f>
        <v>0</v>
      </c>
      <c r="AF13" s="65">
        <f t="shared" si="10"/>
        <v>0</v>
      </c>
      <c r="AG13" s="76">
        <f t="shared" si="11"/>
        <v>0</v>
      </c>
      <c r="AI13" s="60">
        <f t="shared" si="12"/>
        <v>808</v>
      </c>
      <c r="AJ13" s="60">
        <f t="shared" si="13"/>
        <v>7783</v>
      </c>
      <c r="AK13" s="60">
        <f t="shared" si="14"/>
        <v>9672</v>
      </c>
      <c r="AL13" s="60">
        <f t="shared" si="15"/>
        <v>0</v>
      </c>
      <c r="AM13" s="60">
        <f t="shared" si="16"/>
        <v>808</v>
      </c>
      <c r="AN13" s="60">
        <f t="shared" si="17"/>
        <v>5719</v>
      </c>
      <c r="AO13" s="60">
        <f t="shared" si="18"/>
        <v>9906</v>
      </c>
      <c r="AP13" s="60">
        <f t="shared" si="19"/>
        <v>0</v>
      </c>
      <c r="AQ13" s="60">
        <f t="shared" si="20"/>
        <v>1616</v>
      </c>
      <c r="AR13" s="60">
        <f t="shared" si="21"/>
        <v>13502</v>
      </c>
      <c r="AS13" s="60">
        <f t="shared" si="22"/>
        <v>19578</v>
      </c>
      <c r="AT13" s="60">
        <f t="shared" si="23"/>
        <v>0</v>
      </c>
    </row>
    <row r="14" spans="2:46" s="60" customFormat="1" ht="21" customHeight="1" x14ac:dyDescent="0.4">
      <c r="B14" s="62" t="s">
        <v>41</v>
      </c>
      <c r="C14" s="63">
        <f>年齢別人口表!B12</f>
        <v>104</v>
      </c>
      <c r="D14" s="64">
        <f>年齢別人口表!C12</f>
        <v>106</v>
      </c>
      <c r="E14" s="65">
        <f t="shared" si="0"/>
        <v>210</v>
      </c>
      <c r="F14" s="63">
        <f>年齢別人口表!E12</f>
        <v>4</v>
      </c>
      <c r="G14" s="64">
        <f>年齢別人口表!F12</f>
        <v>1</v>
      </c>
      <c r="H14" s="65">
        <f t="shared" si="1"/>
        <v>5</v>
      </c>
      <c r="I14" s="66">
        <f t="shared" si="2"/>
        <v>215</v>
      </c>
      <c r="J14" s="75" t="s">
        <v>42</v>
      </c>
      <c r="K14" s="64">
        <f>年齢別人口表!B47</f>
        <v>170</v>
      </c>
      <c r="L14" s="64">
        <f>年齢別人口表!C47</f>
        <v>169</v>
      </c>
      <c r="M14" s="65">
        <f t="shared" si="3"/>
        <v>339</v>
      </c>
      <c r="N14" s="63">
        <f>年齢別人口表!E47</f>
        <v>0</v>
      </c>
      <c r="O14" s="64">
        <f>年齢別人口表!F47</f>
        <v>3</v>
      </c>
      <c r="P14" s="65">
        <f t="shared" si="4"/>
        <v>3</v>
      </c>
      <c r="Q14" s="66">
        <f t="shared" si="5"/>
        <v>342</v>
      </c>
      <c r="R14" s="75" t="s">
        <v>43</v>
      </c>
      <c r="S14" s="64">
        <f>年齢別人口表!B82</f>
        <v>165</v>
      </c>
      <c r="T14" s="64">
        <f>年齢別人口表!C82</f>
        <v>184</v>
      </c>
      <c r="U14" s="65">
        <f t="shared" si="6"/>
        <v>349</v>
      </c>
      <c r="V14" s="63">
        <f>年齢別人口表!E82</f>
        <v>2</v>
      </c>
      <c r="W14" s="64">
        <f>年齢別人口表!F82</f>
        <v>2</v>
      </c>
      <c r="X14" s="65">
        <f t="shared" si="7"/>
        <v>4</v>
      </c>
      <c r="Y14" s="66">
        <f t="shared" si="8"/>
        <v>353</v>
      </c>
      <c r="Z14" s="75">
        <v>114</v>
      </c>
      <c r="AA14" s="64">
        <f>年齢別人口表!B117</f>
        <v>0</v>
      </c>
      <c r="AB14" s="64">
        <f>年齢別人口表!C117</f>
        <v>0</v>
      </c>
      <c r="AC14" s="65">
        <f t="shared" si="9"/>
        <v>0</v>
      </c>
      <c r="AD14" s="63">
        <f>'５歳階級別集計表'!E117</f>
        <v>0</v>
      </c>
      <c r="AE14" s="64">
        <f>'５歳階級別集計表'!F117</f>
        <v>0</v>
      </c>
      <c r="AF14" s="65">
        <f t="shared" si="10"/>
        <v>0</v>
      </c>
      <c r="AG14" s="76">
        <f t="shared" si="11"/>
        <v>0</v>
      </c>
      <c r="AI14" s="60">
        <f t="shared" si="12"/>
        <v>972</v>
      </c>
      <c r="AJ14" s="60">
        <f t="shared" si="13"/>
        <v>7480</v>
      </c>
      <c r="AK14" s="60">
        <f t="shared" si="14"/>
        <v>13193</v>
      </c>
      <c r="AL14" s="60">
        <f t="shared" si="15"/>
        <v>0</v>
      </c>
      <c r="AM14" s="60">
        <f t="shared" si="16"/>
        <v>963</v>
      </c>
      <c r="AN14" s="60">
        <f t="shared" si="17"/>
        <v>7568</v>
      </c>
      <c r="AO14" s="60">
        <f t="shared" si="18"/>
        <v>14694</v>
      </c>
      <c r="AP14" s="60">
        <f t="shared" si="19"/>
        <v>0</v>
      </c>
      <c r="AQ14" s="60">
        <f t="shared" si="20"/>
        <v>1935</v>
      </c>
      <c r="AR14" s="60">
        <f t="shared" si="21"/>
        <v>15048</v>
      </c>
      <c r="AS14" s="60">
        <f t="shared" si="22"/>
        <v>27887</v>
      </c>
      <c r="AT14" s="60">
        <f t="shared" si="23"/>
        <v>0</v>
      </c>
    </row>
    <row r="15" spans="2:46" s="60" customFormat="1" ht="21" customHeight="1" x14ac:dyDescent="0.4">
      <c r="B15" s="77" t="s">
        <v>13</v>
      </c>
      <c r="C15" s="78">
        <f>SUM(C10:C14)</f>
        <v>479</v>
      </c>
      <c r="D15" s="79">
        <f>SUM(D10:D14)</f>
        <v>446</v>
      </c>
      <c r="E15" s="80">
        <f t="shared" si="0"/>
        <v>925</v>
      </c>
      <c r="F15" s="78">
        <f t="shared" ref="F15:G15" si="31">SUM(F10:F14)</f>
        <v>7</v>
      </c>
      <c r="G15" s="79">
        <f t="shared" si="31"/>
        <v>9</v>
      </c>
      <c r="H15" s="80">
        <f t="shared" si="1"/>
        <v>16</v>
      </c>
      <c r="I15" s="81">
        <f t="shared" si="2"/>
        <v>941</v>
      </c>
      <c r="J15" s="83" t="s">
        <v>13</v>
      </c>
      <c r="K15" s="79">
        <f>SUM(K10:K14)</f>
        <v>796</v>
      </c>
      <c r="L15" s="79">
        <f>SUM(L10:L14)</f>
        <v>676</v>
      </c>
      <c r="M15" s="80">
        <f t="shared" si="3"/>
        <v>1472</v>
      </c>
      <c r="N15" s="78">
        <f t="shared" ref="N15" si="32">SUM(N10:N14)</f>
        <v>16</v>
      </c>
      <c r="O15" s="79">
        <f t="shared" ref="O15" si="33">SUM(O10:O14)</f>
        <v>17</v>
      </c>
      <c r="P15" s="80">
        <f t="shared" si="4"/>
        <v>33</v>
      </c>
      <c r="Q15" s="81">
        <f t="shared" si="5"/>
        <v>1505</v>
      </c>
      <c r="R15" s="83" t="s">
        <v>13</v>
      </c>
      <c r="S15" s="79">
        <f>SUM(S10:S14)</f>
        <v>940</v>
      </c>
      <c r="T15" s="79">
        <f>SUM(T10:T14)</f>
        <v>1107</v>
      </c>
      <c r="U15" s="80">
        <f t="shared" si="6"/>
        <v>2047</v>
      </c>
      <c r="V15" s="78">
        <f t="shared" ref="V15" si="34">SUM(V10:V14)</f>
        <v>2</v>
      </c>
      <c r="W15" s="79">
        <f t="shared" ref="W15" si="35">SUM(W10:W14)</f>
        <v>2</v>
      </c>
      <c r="X15" s="80">
        <f t="shared" si="7"/>
        <v>4</v>
      </c>
      <c r="Y15" s="81">
        <f t="shared" si="8"/>
        <v>2051</v>
      </c>
      <c r="Z15" s="83" t="s">
        <v>13</v>
      </c>
      <c r="AA15" s="79">
        <f>SUM(AA10:AA14)</f>
        <v>0</v>
      </c>
      <c r="AB15" s="79">
        <f>SUM(AB10:AB14)</f>
        <v>0</v>
      </c>
      <c r="AC15" s="80">
        <f t="shared" si="9"/>
        <v>0</v>
      </c>
      <c r="AD15" s="78">
        <f t="shared" ref="AD15" si="36">SUM(AD10:AD14)</f>
        <v>0</v>
      </c>
      <c r="AE15" s="79">
        <f t="shared" ref="AE15" si="37">SUM(AE10:AE14)</f>
        <v>0</v>
      </c>
      <c r="AF15" s="80">
        <f t="shared" si="10"/>
        <v>0</v>
      </c>
      <c r="AG15" s="84">
        <f t="shared" si="11"/>
        <v>0</v>
      </c>
    </row>
    <row r="16" spans="2:46" s="60" customFormat="1" ht="21" customHeight="1" x14ac:dyDescent="0.4">
      <c r="B16" s="85" t="s">
        <v>44</v>
      </c>
      <c r="C16" s="68">
        <f>年齢別人口表!B13</f>
        <v>89</v>
      </c>
      <c r="D16" s="69">
        <f>年齢別人口表!C13</f>
        <v>94</v>
      </c>
      <c r="E16" s="65">
        <f t="shared" si="0"/>
        <v>183</v>
      </c>
      <c r="F16" s="63">
        <f>年齢別人口表!E13</f>
        <v>2</v>
      </c>
      <c r="G16" s="64">
        <f>年齢別人口表!F13</f>
        <v>3</v>
      </c>
      <c r="H16" s="65">
        <f t="shared" si="1"/>
        <v>5</v>
      </c>
      <c r="I16" s="70">
        <f t="shared" si="2"/>
        <v>188</v>
      </c>
      <c r="J16" s="71" t="s">
        <v>45</v>
      </c>
      <c r="K16" s="69">
        <f>年齢別人口表!B48</f>
        <v>172</v>
      </c>
      <c r="L16" s="69">
        <f>年齢別人口表!C48</f>
        <v>170</v>
      </c>
      <c r="M16" s="65">
        <f t="shared" si="3"/>
        <v>342</v>
      </c>
      <c r="N16" s="68">
        <f>年齢別人口表!E48</f>
        <v>1</v>
      </c>
      <c r="O16" s="69">
        <f>年齢別人口表!F48</f>
        <v>4</v>
      </c>
      <c r="P16" s="65">
        <f t="shared" si="4"/>
        <v>5</v>
      </c>
      <c r="Q16" s="70">
        <f t="shared" si="5"/>
        <v>347</v>
      </c>
      <c r="R16" s="75" t="s">
        <v>46</v>
      </c>
      <c r="S16" s="64">
        <f>年齢別人口表!B83</f>
        <v>173</v>
      </c>
      <c r="T16" s="64">
        <f>年齢別人口表!C83</f>
        <v>191</v>
      </c>
      <c r="U16" s="65">
        <f t="shared" si="6"/>
        <v>364</v>
      </c>
      <c r="V16" s="63">
        <f>年齢別人口表!E83</f>
        <v>0</v>
      </c>
      <c r="W16" s="64">
        <f>年齢別人口表!F83</f>
        <v>0</v>
      </c>
      <c r="X16" s="65">
        <f t="shared" si="7"/>
        <v>0</v>
      </c>
      <c r="Y16" s="76">
        <f t="shared" si="8"/>
        <v>364</v>
      </c>
      <c r="Z16" s="71">
        <v>115</v>
      </c>
      <c r="AA16" s="69">
        <f>年齢別人口表!B118</f>
        <v>0</v>
      </c>
      <c r="AB16" s="69">
        <f>年齢別人口表!C118</f>
        <v>0</v>
      </c>
      <c r="AC16" s="72">
        <f t="shared" si="9"/>
        <v>0</v>
      </c>
      <c r="AD16" s="68">
        <f>'５歳階級別集計表'!E118</f>
        <v>0</v>
      </c>
      <c r="AE16" s="69">
        <f>'５歳階級別集計表'!F118</f>
        <v>0</v>
      </c>
      <c r="AF16" s="65">
        <f t="shared" si="10"/>
        <v>0</v>
      </c>
      <c r="AG16" s="73">
        <f t="shared" si="11"/>
        <v>0</v>
      </c>
      <c r="AI16" s="60">
        <f t="shared" si="12"/>
        <v>910</v>
      </c>
      <c r="AJ16" s="60">
        <f t="shared" si="13"/>
        <v>7785</v>
      </c>
      <c r="AK16" s="60">
        <f t="shared" si="14"/>
        <v>13840</v>
      </c>
      <c r="AL16" s="60">
        <f t="shared" si="15"/>
        <v>0</v>
      </c>
      <c r="AM16" s="60">
        <f t="shared" si="16"/>
        <v>970</v>
      </c>
      <c r="AN16" s="60">
        <f t="shared" si="17"/>
        <v>7830</v>
      </c>
      <c r="AO16" s="60">
        <f t="shared" si="18"/>
        <v>15280</v>
      </c>
      <c r="AP16" s="60">
        <f t="shared" si="19"/>
        <v>0</v>
      </c>
      <c r="AQ16" s="60">
        <f t="shared" si="20"/>
        <v>1880</v>
      </c>
      <c r="AR16" s="60">
        <f t="shared" si="21"/>
        <v>15615</v>
      </c>
      <c r="AS16" s="60">
        <f t="shared" si="22"/>
        <v>29120</v>
      </c>
      <c r="AT16" s="60">
        <f t="shared" si="23"/>
        <v>0</v>
      </c>
    </row>
    <row r="17" spans="2:46" s="60" customFormat="1" ht="21" customHeight="1" x14ac:dyDescent="0.4">
      <c r="B17" s="62" t="s">
        <v>47</v>
      </c>
      <c r="C17" s="63">
        <f>年齢別人口表!B14</f>
        <v>102</v>
      </c>
      <c r="D17" s="64">
        <f>年齢別人口表!C14</f>
        <v>114</v>
      </c>
      <c r="E17" s="65">
        <f t="shared" si="0"/>
        <v>216</v>
      </c>
      <c r="F17" s="63">
        <f>年齢別人口表!E14</f>
        <v>3</v>
      </c>
      <c r="G17" s="64">
        <f>年齢別人口表!F14</f>
        <v>5</v>
      </c>
      <c r="H17" s="65">
        <f t="shared" si="1"/>
        <v>8</v>
      </c>
      <c r="I17" s="66">
        <f t="shared" si="2"/>
        <v>224</v>
      </c>
      <c r="J17" s="75" t="s">
        <v>48</v>
      </c>
      <c r="K17" s="64">
        <f>年齢別人口表!B49</f>
        <v>229</v>
      </c>
      <c r="L17" s="64">
        <f>年齢別人口表!C49</f>
        <v>178</v>
      </c>
      <c r="M17" s="65">
        <f t="shared" si="3"/>
        <v>407</v>
      </c>
      <c r="N17" s="63">
        <f>年齢別人口表!E49</f>
        <v>7</v>
      </c>
      <c r="O17" s="64">
        <f>年齢別人口表!F49</f>
        <v>3</v>
      </c>
      <c r="P17" s="65">
        <f t="shared" si="4"/>
        <v>10</v>
      </c>
      <c r="Q17" s="66">
        <f t="shared" si="5"/>
        <v>417</v>
      </c>
      <c r="R17" s="75" t="s">
        <v>49</v>
      </c>
      <c r="S17" s="64">
        <f>年齢別人口表!B84</f>
        <v>122</v>
      </c>
      <c r="T17" s="64">
        <f>年齢別人口表!C84</f>
        <v>174</v>
      </c>
      <c r="U17" s="65">
        <f t="shared" si="6"/>
        <v>296</v>
      </c>
      <c r="V17" s="63">
        <f>年齢別人口表!E84</f>
        <v>0</v>
      </c>
      <c r="W17" s="64">
        <f>年齢別人口表!F84</f>
        <v>0</v>
      </c>
      <c r="X17" s="65">
        <f t="shared" si="7"/>
        <v>0</v>
      </c>
      <c r="Y17" s="76">
        <f t="shared" si="8"/>
        <v>296</v>
      </c>
      <c r="Z17" s="75">
        <v>116</v>
      </c>
      <c r="AA17" s="64">
        <f>年齢別人口表!B119</f>
        <v>0</v>
      </c>
      <c r="AB17" s="64">
        <f>年齢別人口表!C119</f>
        <v>0</v>
      </c>
      <c r="AC17" s="65">
        <f t="shared" si="9"/>
        <v>0</v>
      </c>
      <c r="AD17" s="63">
        <f>'５歳階級別集計表'!E119</f>
        <v>0</v>
      </c>
      <c r="AE17" s="64">
        <f>'５歳階級別集計表'!F119</f>
        <v>0</v>
      </c>
      <c r="AF17" s="65">
        <f t="shared" si="10"/>
        <v>0</v>
      </c>
      <c r="AG17" s="76">
        <f t="shared" si="11"/>
        <v>0</v>
      </c>
      <c r="AI17" s="60">
        <f t="shared" si="12"/>
        <v>1155</v>
      </c>
      <c r="AJ17" s="60">
        <f t="shared" si="13"/>
        <v>10856</v>
      </c>
      <c r="AK17" s="60">
        <f t="shared" si="14"/>
        <v>9882</v>
      </c>
      <c r="AL17" s="60">
        <f t="shared" si="15"/>
        <v>0</v>
      </c>
      <c r="AM17" s="60">
        <f t="shared" si="16"/>
        <v>1309</v>
      </c>
      <c r="AN17" s="60">
        <f t="shared" si="17"/>
        <v>8326</v>
      </c>
      <c r="AO17" s="60">
        <f t="shared" si="18"/>
        <v>14094</v>
      </c>
      <c r="AP17" s="60">
        <f t="shared" si="19"/>
        <v>0</v>
      </c>
      <c r="AQ17" s="60">
        <f t="shared" si="20"/>
        <v>2464</v>
      </c>
      <c r="AR17" s="60">
        <f t="shared" si="21"/>
        <v>19182</v>
      </c>
      <c r="AS17" s="60">
        <f t="shared" si="22"/>
        <v>23976</v>
      </c>
      <c r="AT17" s="60">
        <f t="shared" si="23"/>
        <v>0</v>
      </c>
    </row>
    <row r="18" spans="2:46" s="60" customFormat="1" ht="21" customHeight="1" x14ac:dyDescent="0.4">
      <c r="B18" s="62" t="s">
        <v>50</v>
      </c>
      <c r="C18" s="63">
        <f>年齢別人口表!B15</f>
        <v>126</v>
      </c>
      <c r="D18" s="64">
        <f>年齢別人口表!C15</f>
        <v>106</v>
      </c>
      <c r="E18" s="65">
        <f t="shared" si="0"/>
        <v>232</v>
      </c>
      <c r="F18" s="63">
        <f>年齢別人口表!E15</f>
        <v>1</v>
      </c>
      <c r="G18" s="64">
        <f>年齢別人口表!F15</f>
        <v>1</v>
      </c>
      <c r="H18" s="65">
        <f t="shared" si="1"/>
        <v>2</v>
      </c>
      <c r="I18" s="66">
        <f t="shared" si="2"/>
        <v>234</v>
      </c>
      <c r="J18" s="75" t="s">
        <v>51</v>
      </c>
      <c r="K18" s="64">
        <f>年齢別人口表!B50</f>
        <v>182</v>
      </c>
      <c r="L18" s="64">
        <f>年齢別人口表!C50</f>
        <v>183</v>
      </c>
      <c r="M18" s="65">
        <f t="shared" si="3"/>
        <v>365</v>
      </c>
      <c r="N18" s="63">
        <f>年齢別人口表!E50</f>
        <v>5</v>
      </c>
      <c r="O18" s="64">
        <f>年齢別人口表!F50</f>
        <v>8</v>
      </c>
      <c r="P18" s="65">
        <f t="shared" si="4"/>
        <v>13</v>
      </c>
      <c r="Q18" s="66">
        <f t="shared" si="5"/>
        <v>378</v>
      </c>
      <c r="R18" s="75" t="s">
        <v>52</v>
      </c>
      <c r="S18" s="64">
        <f>年齢別人口表!B85</f>
        <v>142</v>
      </c>
      <c r="T18" s="64">
        <f>年齢別人口表!C85</f>
        <v>182</v>
      </c>
      <c r="U18" s="65">
        <f t="shared" si="6"/>
        <v>324</v>
      </c>
      <c r="V18" s="63">
        <f>年齢別人口表!E85</f>
        <v>0</v>
      </c>
      <c r="W18" s="64">
        <f>年齢別人口表!F85</f>
        <v>0</v>
      </c>
      <c r="X18" s="65">
        <f t="shared" si="7"/>
        <v>0</v>
      </c>
      <c r="Y18" s="76">
        <f t="shared" si="8"/>
        <v>324</v>
      </c>
      <c r="Z18" s="75">
        <v>117</v>
      </c>
      <c r="AA18" s="64">
        <f>年齢別人口表!B120</f>
        <v>0</v>
      </c>
      <c r="AB18" s="64">
        <f>年齢別人口表!C120</f>
        <v>0</v>
      </c>
      <c r="AC18" s="65">
        <f t="shared" si="9"/>
        <v>0</v>
      </c>
      <c r="AD18" s="63">
        <f>'５歳階級別集計表'!E120</f>
        <v>0</v>
      </c>
      <c r="AE18" s="64">
        <f>'５歳階級別集計表'!F120</f>
        <v>0</v>
      </c>
      <c r="AF18" s="65">
        <f t="shared" si="10"/>
        <v>0</v>
      </c>
      <c r="AG18" s="76">
        <f t="shared" si="11"/>
        <v>0</v>
      </c>
      <c r="AI18" s="60">
        <f t="shared" si="12"/>
        <v>1524</v>
      </c>
      <c r="AJ18" s="60">
        <f t="shared" si="13"/>
        <v>8789</v>
      </c>
      <c r="AK18" s="60">
        <f t="shared" si="14"/>
        <v>11644</v>
      </c>
      <c r="AL18" s="60">
        <f t="shared" si="15"/>
        <v>0</v>
      </c>
      <c r="AM18" s="60">
        <f t="shared" si="16"/>
        <v>1284</v>
      </c>
      <c r="AN18" s="60">
        <f t="shared" si="17"/>
        <v>8977</v>
      </c>
      <c r="AO18" s="60">
        <f t="shared" si="18"/>
        <v>14924</v>
      </c>
      <c r="AP18" s="60">
        <f t="shared" si="19"/>
        <v>0</v>
      </c>
      <c r="AQ18" s="60">
        <f t="shared" si="20"/>
        <v>2808</v>
      </c>
      <c r="AR18" s="60">
        <f t="shared" si="21"/>
        <v>17766</v>
      </c>
      <c r="AS18" s="60">
        <f t="shared" si="22"/>
        <v>26568</v>
      </c>
      <c r="AT18" s="60">
        <f t="shared" si="23"/>
        <v>0</v>
      </c>
    </row>
    <row r="19" spans="2:46" s="60" customFormat="1" ht="21" customHeight="1" x14ac:dyDescent="0.4">
      <c r="B19" s="62" t="s">
        <v>53</v>
      </c>
      <c r="C19" s="63">
        <f>年齢別人口表!B16</f>
        <v>111</v>
      </c>
      <c r="D19" s="64">
        <f>年齢別人口表!C16</f>
        <v>96</v>
      </c>
      <c r="E19" s="65">
        <f t="shared" si="0"/>
        <v>207</v>
      </c>
      <c r="F19" s="63">
        <f>年齢別人口表!E16</f>
        <v>1</v>
      </c>
      <c r="G19" s="64">
        <f>年齢別人口表!F16</f>
        <v>2</v>
      </c>
      <c r="H19" s="65">
        <f t="shared" si="1"/>
        <v>3</v>
      </c>
      <c r="I19" s="66">
        <f t="shared" si="2"/>
        <v>210</v>
      </c>
      <c r="J19" s="75" t="s">
        <v>54</v>
      </c>
      <c r="K19" s="64">
        <f>年齢別人口表!B51</f>
        <v>227</v>
      </c>
      <c r="L19" s="64">
        <f>年齢別人口表!C51</f>
        <v>194</v>
      </c>
      <c r="M19" s="65">
        <f t="shared" si="3"/>
        <v>421</v>
      </c>
      <c r="N19" s="63">
        <f>年齢別人口表!E51</f>
        <v>1</v>
      </c>
      <c r="O19" s="64">
        <f>年齢別人口表!F51</f>
        <v>5</v>
      </c>
      <c r="P19" s="65">
        <f t="shared" si="4"/>
        <v>6</v>
      </c>
      <c r="Q19" s="66">
        <f t="shared" si="5"/>
        <v>427</v>
      </c>
      <c r="R19" s="75" t="s">
        <v>55</v>
      </c>
      <c r="S19" s="64">
        <f>年齢別人口表!B86</f>
        <v>115</v>
      </c>
      <c r="T19" s="64">
        <f>年齢別人口表!C86</f>
        <v>164</v>
      </c>
      <c r="U19" s="65">
        <f t="shared" si="6"/>
        <v>279</v>
      </c>
      <c r="V19" s="63">
        <f>年齢別人口表!E86</f>
        <v>0</v>
      </c>
      <c r="W19" s="64">
        <f>年齢別人口表!F86</f>
        <v>1</v>
      </c>
      <c r="X19" s="65">
        <f t="shared" si="7"/>
        <v>1</v>
      </c>
      <c r="Y19" s="76">
        <f t="shared" si="8"/>
        <v>280</v>
      </c>
      <c r="Z19" s="75">
        <v>118</v>
      </c>
      <c r="AA19" s="64">
        <f>年齢別人口表!B121</f>
        <v>0</v>
      </c>
      <c r="AB19" s="64">
        <f>年齢別人口表!C121</f>
        <v>0</v>
      </c>
      <c r="AC19" s="65">
        <f t="shared" si="9"/>
        <v>0</v>
      </c>
      <c r="AD19" s="63">
        <f>'５歳階級別集計表'!E121</f>
        <v>0</v>
      </c>
      <c r="AE19" s="64">
        <f>'５歳階級別集計表'!F121</f>
        <v>0</v>
      </c>
      <c r="AF19" s="65">
        <f t="shared" si="10"/>
        <v>0</v>
      </c>
      <c r="AG19" s="76">
        <f t="shared" si="11"/>
        <v>0</v>
      </c>
      <c r="AI19" s="60">
        <f t="shared" si="12"/>
        <v>1456</v>
      </c>
      <c r="AJ19" s="60">
        <f t="shared" si="13"/>
        <v>10944</v>
      </c>
      <c r="AK19" s="60">
        <f t="shared" si="14"/>
        <v>9545</v>
      </c>
      <c r="AL19" s="60">
        <f t="shared" si="15"/>
        <v>0</v>
      </c>
      <c r="AM19" s="60">
        <f t="shared" si="16"/>
        <v>1274</v>
      </c>
      <c r="AN19" s="60">
        <f t="shared" si="17"/>
        <v>9552</v>
      </c>
      <c r="AO19" s="60">
        <f t="shared" si="18"/>
        <v>13695</v>
      </c>
      <c r="AP19" s="60">
        <f t="shared" si="19"/>
        <v>0</v>
      </c>
      <c r="AQ19" s="60">
        <f t="shared" si="20"/>
        <v>2730</v>
      </c>
      <c r="AR19" s="60">
        <f t="shared" si="21"/>
        <v>20496</v>
      </c>
      <c r="AS19" s="60">
        <f t="shared" si="22"/>
        <v>23240</v>
      </c>
      <c r="AT19" s="60">
        <f t="shared" si="23"/>
        <v>0</v>
      </c>
    </row>
    <row r="20" spans="2:46" s="60" customFormat="1" ht="21" customHeight="1" x14ac:dyDescent="0.4">
      <c r="B20" s="62" t="s">
        <v>56</v>
      </c>
      <c r="C20" s="63">
        <f>年齢別人口表!B17</f>
        <v>141</v>
      </c>
      <c r="D20" s="64">
        <f>年齢別人口表!C17</f>
        <v>119</v>
      </c>
      <c r="E20" s="65">
        <f t="shared" si="0"/>
        <v>260</v>
      </c>
      <c r="F20" s="63">
        <f>年齢別人口表!E17</f>
        <v>1</v>
      </c>
      <c r="G20" s="64">
        <f>年齢別人口表!F17</f>
        <v>4</v>
      </c>
      <c r="H20" s="65">
        <f t="shared" si="1"/>
        <v>5</v>
      </c>
      <c r="I20" s="66">
        <f t="shared" si="2"/>
        <v>265</v>
      </c>
      <c r="J20" s="75" t="s">
        <v>57</v>
      </c>
      <c r="K20" s="64">
        <f>年齢別人口表!B52</f>
        <v>253</v>
      </c>
      <c r="L20" s="64">
        <f>年齢別人口表!C52</f>
        <v>218</v>
      </c>
      <c r="M20" s="65">
        <f t="shared" si="3"/>
        <v>471</v>
      </c>
      <c r="N20" s="63">
        <f>年齢別人口表!E52</f>
        <v>1</v>
      </c>
      <c r="O20" s="64">
        <f>年齢別人口表!F52</f>
        <v>7</v>
      </c>
      <c r="P20" s="65">
        <f t="shared" si="4"/>
        <v>8</v>
      </c>
      <c r="Q20" s="66">
        <f t="shared" si="5"/>
        <v>479</v>
      </c>
      <c r="R20" s="75" t="s">
        <v>58</v>
      </c>
      <c r="S20" s="64">
        <f>年齢別人口表!B87</f>
        <v>92</v>
      </c>
      <c r="T20" s="64">
        <f>年齢別人口表!C87</f>
        <v>122</v>
      </c>
      <c r="U20" s="65">
        <f t="shared" si="6"/>
        <v>214</v>
      </c>
      <c r="V20" s="63">
        <f>年齢別人口表!E87</f>
        <v>0</v>
      </c>
      <c r="W20" s="64">
        <f>年齢別人口表!F87</f>
        <v>0</v>
      </c>
      <c r="X20" s="65">
        <f t="shared" si="7"/>
        <v>0</v>
      </c>
      <c r="Y20" s="76">
        <f t="shared" si="8"/>
        <v>214</v>
      </c>
      <c r="Z20" s="75">
        <v>119</v>
      </c>
      <c r="AA20" s="64">
        <f>年齢別人口表!B122</f>
        <v>0</v>
      </c>
      <c r="AB20" s="64">
        <f>年齢別人口表!C122</f>
        <v>0</v>
      </c>
      <c r="AC20" s="65">
        <f t="shared" si="9"/>
        <v>0</v>
      </c>
      <c r="AD20" s="63">
        <f>'５歳階級別集計表'!E122</f>
        <v>0</v>
      </c>
      <c r="AE20" s="64">
        <f>'５歳階級別集計表'!F122</f>
        <v>0</v>
      </c>
      <c r="AF20" s="65">
        <f t="shared" si="10"/>
        <v>0</v>
      </c>
      <c r="AG20" s="76">
        <f t="shared" si="11"/>
        <v>0</v>
      </c>
      <c r="AI20" s="60">
        <f t="shared" si="12"/>
        <v>1988</v>
      </c>
      <c r="AJ20" s="60">
        <f t="shared" si="13"/>
        <v>12446</v>
      </c>
      <c r="AK20" s="60">
        <f t="shared" si="14"/>
        <v>7728</v>
      </c>
      <c r="AL20" s="60">
        <f t="shared" si="15"/>
        <v>0</v>
      </c>
      <c r="AM20" s="60">
        <f t="shared" si="16"/>
        <v>1722</v>
      </c>
      <c r="AN20" s="60">
        <f t="shared" si="17"/>
        <v>11025</v>
      </c>
      <c r="AO20" s="60">
        <f t="shared" si="18"/>
        <v>10248</v>
      </c>
      <c r="AP20" s="60">
        <f t="shared" si="19"/>
        <v>0</v>
      </c>
      <c r="AQ20" s="60">
        <f t="shared" si="20"/>
        <v>3710</v>
      </c>
      <c r="AR20" s="60">
        <f t="shared" si="21"/>
        <v>23471</v>
      </c>
      <c r="AS20" s="60">
        <f t="shared" si="22"/>
        <v>17976</v>
      </c>
      <c r="AT20" s="60">
        <f t="shared" si="23"/>
        <v>0</v>
      </c>
    </row>
    <row r="21" spans="2:46" s="60" customFormat="1" ht="21" customHeight="1" x14ac:dyDescent="0.4">
      <c r="B21" s="77" t="s">
        <v>13</v>
      </c>
      <c r="C21" s="78">
        <f>SUM(C16:C20)</f>
        <v>569</v>
      </c>
      <c r="D21" s="79">
        <f>SUM(D16:D20)</f>
        <v>529</v>
      </c>
      <c r="E21" s="80">
        <f t="shared" si="0"/>
        <v>1098</v>
      </c>
      <c r="F21" s="78">
        <f t="shared" ref="F21:G21" si="38">SUM(F16:F20)</f>
        <v>8</v>
      </c>
      <c r="G21" s="79">
        <f t="shared" si="38"/>
        <v>15</v>
      </c>
      <c r="H21" s="80">
        <f t="shared" si="1"/>
        <v>23</v>
      </c>
      <c r="I21" s="81">
        <f t="shared" si="2"/>
        <v>1121</v>
      </c>
      <c r="J21" s="83" t="s">
        <v>13</v>
      </c>
      <c r="K21" s="79">
        <f>SUM(K16:K20)</f>
        <v>1063</v>
      </c>
      <c r="L21" s="79">
        <f>SUM(L16:L20)</f>
        <v>943</v>
      </c>
      <c r="M21" s="80">
        <f t="shared" si="3"/>
        <v>2006</v>
      </c>
      <c r="N21" s="78">
        <f t="shared" ref="N21" si="39">SUM(N16:N20)</f>
        <v>15</v>
      </c>
      <c r="O21" s="79">
        <f t="shared" ref="O21" si="40">SUM(O16:O20)</f>
        <v>27</v>
      </c>
      <c r="P21" s="80">
        <f t="shared" si="4"/>
        <v>42</v>
      </c>
      <c r="Q21" s="81">
        <f t="shared" si="5"/>
        <v>2048</v>
      </c>
      <c r="R21" s="83" t="s">
        <v>13</v>
      </c>
      <c r="S21" s="79">
        <f>SUM(S16:S20)</f>
        <v>644</v>
      </c>
      <c r="T21" s="79">
        <f>SUM(T16:T20)</f>
        <v>833</v>
      </c>
      <c r="U21" s="80">
        <f t="shared" si="6"/>
        <v>1477</v>
      </c>
      <c r="V21" s="78">
        <f t="shared" ref="V21" si="41">SUM(V16:V20)</f>
        <v>0</v>
      </c>
      <c r="W21" s="79">
        <f t="shared" ref="W21" si="42">SUM(W16:W20)</f>
        <v>1</v>
      </c>
      <c r="X21" s="80">
        <f t="shared" si="7"/>
        <v>1</v>
      </c>
      <c r="Y21" s="84">
        <f t="shared" si="8"/>
        <v>1478</v>
      </c>
      <c r="Z21" s="75" t="s">
        <v>13</v>
      </c>
      <c r="AA21" s="64">
        <f>SUM(AA16:AA20)</f>
        <v>0</v>
      </c>
      <c r="AB21" s="64">
        <f>SUM(AB16:AB20)</f>
        <v>0</v>
      </c>
      <c r="AC21" s="65">
        <f t="shared" si="9"/>
        <v>0</v>
      </c>
      <c r="AD21" s="63">
        <f t="shared" ref="AD21" si="43">SUM(AD16:AD20)</f>
        <v>0</v>
      </c>
      <c r="AE21" s="64">
        <f t="shared" ref="AE21" si="44">SUM(AE16:AE20)</f>
        <v>0</v>
      </c>
      <c r="AF21" s="65">
        <f t="shared" si="10"/>
        <v>0</v>
      </c>
      <c r="AG21" s="76">
        <f t="shared" si="11"/>
        <v>0</v>
      </c>
    </row>
    <row r="22" spans="2:46" s="60" customFormat="1" ht="21" customHeight="1" x14ac:dyDescent="0.4">
      <c r="B22" s="85" t="s">
        <v>59</v>
      </c>
      <c r="C22" s="68">
        <f>年齢別人口表!B18</f>
        <v>154</v>
      </c>
      <c r="D22" s="69">
        <f>年齢別人口表!C18</f>
        <v>124</v>
      </c>
      <c r="E22" s="65">
        <f t="shared" si="0"/>
        <v>278</v>
      </c>
      <c r="F22" s="63">
        <f>年齢別人口表!E18</f>
        <v>1</v>
      </c>
      <c r="G22" s="64">
        <f>年齢別人口表!F18</f>
        <v>1</v>
      </c>
      <c r="H22" s="65">
        <f t="shared" si="1"/>
        <v>2</v>
      </c>
      <c r="I22" s="70">
        <f t="shared" si="2"/>
        <v>280</v>
      </c>
      <c r="J22" s="71" t="s">
        <v>60</v>
      </c>
      <c r="K22" s="69">
        <f>年齢別人口表!B53</f>
        <v>270</v>
      </c>
      <c r="L22" s="69">
        <f>年齢別人口表!C53</f>
        <v>251</v>
      </c>
      <c r="M22" s="65">
        <f t="shared" si="3"/>
        <v>521</v>
      </c>
      <c r="N22" s="68">
        <f>年齢別人口表!E53</f>
        <v>2</v>
      </c>
      <c r="O22" s="69">
        <f>年齢別人口表!F53</f>
        <v>6</v>
      </c>
      <c r="P22" s="65">
        <f t="shared" si="4"/>
        <v>8</v>
      </c>
      <c r="Q22" s="70">
        <f t="shared" si="5"/>
        <v>529</v>
      </c>
      <c r="R22" s="71" t="s">
        <v>61</v>
      </c>
      <c r="S22" s="69">
        <f>年齢別人口表!B88</f>
        <v>83</v>
      </c>
      <c r="T22" s="69">
        <f>年齢別人口表!C88</f>
        <v>103</v>
      </c>
      <c r="U22" s="65">
        <f t="shared" si="6"/>
        <v>186</v>
      </c>
      <c r="V22" s="68">
        <f>年齢別人口表!E88</f>
        <v>0</v>
      </c>
      <c r="W22" s="69">
        <f>年齢別人口表!F88</f>
        <v>0</v>
      </c>
      <c r="X22" s="65">
        <f t="shared" si="7"/>
        <v>0</v>
      </c>
      <c r="Y22" s="68">
        <f t="shared" si="8"/>
        <v>186</v>
      </c>
      <c r="Z22" s="86" t="s">
        <v>130</v>
      </c>
      <c r="AA22" s="87">
        <f>C9+C15+C21+C27+C33+C39+C45+K9+K15+K21+K27+K33+K39+K45+S9+S15+S21+S27+S33+S39+S45+AA9+AA15+AA21</f>
        <v>13872</v>
      </c>
      <c r="AB22" s="87">
        <f>D9+D15+D21+D27+D33+D39+D45+L9+L15+L21+L27+L33+L39+L45+T9+T15+T21+T27+T33+T39+T45+AB9+AB15+AB21</f>
        <v>13622</v>
      </c>
      <c r="AC22" s="87">
        <f>AA22+AB22</f>
        <v>27494</v>
      </c>
      <c r="AD22" s="87">
        <f>F9+F15+F21+F27+F33+F39+F45+N9+N15+N21+N27+N33+N39+N45+V9+V15+V21+V27+V33+V39+V45+AD9+AD15+AD21</f>
        <v>303</v>
      </c>
      <c r="AE22" s="87">
        <f>G9+G15+G21+G27+G33+G39+G45+O9+O15+O21+O27+O33+O39+O45+W9+W15+W21+W27+W33+W39+W45+AE9+AE15+AE21</f>
        <v>271</v>
      </c>
      <c r="AF22" s="87">
        <f>AD22+AE22</f>
        <v>574</v>
      </c>
      <c r="AG22" s="87">
        <f t="shared" si="11"/>
        <v>28068</v>
      </c>
      <c r="AI22" s="60">
        <f t="shared" si="12"/>
        <v>2325</v>
      </c>
      <c r="AJ22" s="60">
        <f t="shared" si="13"/>
        <v>13600</v>
      </c>
      <c r="AK22" s="60">
        <f t="shared" si="14"/>
        <v>7055</v>
      </c>
      <c r="AM22" s="60">
        <f t="shared" si="16"/>
        <v>1875</v>
      </c>
      <c r="AN22" s="60">
        <f t="shared" si="17"/>
        <v>12850</v>
      </c>
      <c r="AO22" s="60">
        <f t="shared" si="18"/>
        <v>8755</v>
      </c>
      <c r="AQ22" s="60">
        <f t="shared" si="20"/>
        <v>4200</v>
      </c>
      <c r="AR22" s="60">
        <f t="shared" si="21"/>
        <v>26450</v>
      </c>
      <c r="AS22" s="60">
        <f t="shared" si="22"/>
        <v>15810</v>
      </c>
    </row>
    <row r="23" spans="2:46" s="60" customFormat="1" ht="21" customHeight="1" x14ac:dyDescent="0.4">
      <c r="B23" s="62" t="s">
        <v>62</v>
      </c>
      <c r="C23" s="63">
        <f>年齢別人口表!B19</f>
        <v>132</v>
      </c>
      <c r="D23" s="64">
        <f>年齢別人口表!C19</f>
        <v>127</v>
      </c>
      <c r="E23" s="65">
        <f t="shared" si="0"/>
        <v>259</v>
      </c>
      <c r="F23" s="63">
        <f>年齢別人口表!E19</f>
        <v>0</v>
      </c>
      <c r="G23" s="64">
        <f>年齢別人口表!F19</f>
        <v>2</v>
      </c>
      <c r="H23" s="65">
        <f t="shared" si="1"/>
        <v>2</v>
      </c>
      <c r="I23" s="66">
        <f t="shared" si="2"/>
        <v>261</v>
      </c>
      <c r="J23" s="75" t="s">
        <v>63</v>
      </c>
      <c r="K23" s="64">
        <f>年齢別人口表!B54</f>
        <v>303</v>
      </c>
      <c r="L23" s="64">
        <f>年齢別人口表!C54</f>
        <v>249</v>
      </c>
      <c r="M23" s="65">
        <f t="shared" si="3"/>
        <v>552</v>
      </c>
      <c r="N23" s="63">
        <f>年齢別人口表!E54</f>
        <v>4</v>
      </c>
      <c r="O23" s="64">
        <f>年齢別人口表!F54</f>
        <v>4</v>
      </c>
      <c r="P23" s="65">
        <f t="shared" si="4"/>
        <v>8</v>
      </c>
      <c r="Q23" s="66">
        <f t="shared" si="5"/>
        <v>560</v>
      </c>
      <c r="R23" s="75" t="s">
        <v>64</v>
      </c>
      <c r="S23" s="64">
        <f>年齢別人口表!B89</f>
        <v>76</v>
      </c>
      <c r="T23" s="64">
        <f>年齢別人口表!C89</f>
        <v>114</v>
      </c>
      <c r="U23" s="65">
        <f t="shared" si="6"/>
        <v>190</v>
      </c>
      <c r="V23" s="63">
        <f>年齢別人口表!E89</f>
        <v>0</v>
      </c>
      <c r="W23" s="64">
        <f>年齢別人口表!F89</f>
        <v>0</v>
      </c>
      <c r="X23" s="65">
        <f t="shared" si="7"/>
        <v>0</v>
      </c>
      <c r="Y23" s="88">
        <f t="shared" si="8"/>
        <v>190</v>
      </c>
      <c r="Z23" s="89"/>
      <c r="AA23" s="53"/>
      <c r="AB23" s="53"/>
      <c r="AC23" s="53"/>
      <c r="AD23" s="53"/>
      <c r="AE23" s="89"/>
      <c r="AF23" s="89"/>
      <c r="AG23" s="89"/>
      <c r="AI23" s="60">
        <f t="shared" si="12"/>
        <v>2112</v>
      </c>
      <c r="AJ23" s="60">
        <f t="shared" si="13"/>
        <v>15657</v>
      </c>
      <c r="AK23" s="60">
        <f t="shared" si="14"/>
        <v>6536</v>
      </c>
      <c r="AM23" s="60">
        <f t="shared" si="16"/>
        <v>2064</v>
      </c>
      <c r="AN23" s="60">
        <f t="shared" si="17"/>
        <v>12903</v>
      </c>
      <c r="AO23" s="60">
        <f t="shared" si="18"/>
        <v>9804</v>
      </c>
      <c r="AQ23" s="60">
        <f t="shared" si="20"/>
        <v>4176</v>
      </c>
      <c r="AR23" s="60">
        <f t="shared" si="21"/>
        <v>28560</v>
      </c>
      <c r="AS23" s="60">
        <f t="shared" si="22"/>
        <v>16340</v>
      </c>
    </row>
    <row r="24" spans="2:46" s="60" customFormat="1" ht="21" customHeight="1" x14ac:dyDescent="0.4">
      <c r="B24" s="62" t="s">
        <v>65</v>
      </c>
      <c r="C24" s="63">
        <f>年齢別人口表!B20</f>
        <v>147</v>
      </c>
      <c r="D24" s="64">
        <f>年齢別人口表!C20</f>
        <v>125</v>
      </c>
      <c r="E24" s="65">
        <f t="shared" si="0"/>
        <v>272</v>
      </c>
      <c r="F24" s="63">
        <f>年齢別人口表!E20</f>
        <v>2</v>
      </c>
      <c r="G24" s="64">
        <f>年齢別人口表!F20</f>
        <v>2</v>
      </c>
      <c r="H24" s="65">
        <f t="shared" si="1"/>
        <v>4</v>
      </c>
      <c r="I24" s="66">
        <f t="shared" si="2"/>
        <v>276</v>
      </c>
      <c r="J24" s="75" t="s">
        <v>66</v>
      </c>
      <c r="K24" s="64">
        <f>年齢別人口表!B55</f>
        <v>298</v>
      </c>
      <c r="L24" s="64">
        <f>年齢別人口表!C55</f>
        <v>263</v>
      </c>
      <c r="M24" s="65">
        <f t="shared" si="3"/>
        <v>561</v>
      </c>
      <c r="N24" s="63">
        <f>年齢別人口表!E55</f>
        <v>2</v>
      </c>
      <c r="O24" s="64">
        <f>年齢別人口表!F55</f>
        <v>9</v>
      </c>
      <c r="P24" s="65">
        <f t="shared" si="4"/>
        <v>11</v>
      </c>
      <c r="Q24" s="66">
        <f t="shared" si="5"/>
        <v>572</v>
      </c>
      <c r="R24" s="75" t="s">
        <v>67</v>
      </c>
      <c r="S24" s="64">
        <f>年齢別人口表!B90</f>
        <v>79</v>
      </c>
      <c r="T24" s="64">
        <f>年齢別人口表!C90</f>
        <v>92</v>
      </c>
      <c r="U24" s="65">
        <f t="shared" si="6"/>
        <v>171</v>
      </c>
      <c r="V24" s="63">
        <f>年齢別人口表!E90</f>
        <v>0</v>
      </c>
      <c r="W24" s="64">
        <f>年齢別人口表!F90</f>
        <v>0</v>
      </c>
      <c r="X24" s="65">
        <f t="shared" si="7"/>
        <v>0</v>
      </c>
      <c r="Y24" s="88">
        <f t="shared" si="8"/>
        <v>171</v>
      </c>
      <c r="Z24" s="89"/>
      <c r="AA24" s="53"/>
      <c r="AB24" s="53"/>
      <c r="AC24" s="53"/>
      <c r="AD24" s="53"/>
      <c r="AE24" s="89"/>
      <c r="AF24" s="89"/>
      <c r="AG24" s="89"/>
      <c r="AI24" s="60">
        <f t="shared" si="12"/>
        <v>2533</v>
      </c>
      <c r="AJ24" s="60">
        <f t="shared" si="13"/>
        <v>15600</v>
      </c>
      <c r="AK24" s="60">
        <f t="shared" si="14"/>
        <v>6873</v>
      </c>
      <c r="AM24" s="60">
        <f t="shared" si="16"/>
        <v>2159</v>
      </c>
      <c r="AN24" s="60">
        <f t="shared" si="17"/>
        <v>14144</v>
      </c>
      <c r="AO24" s="60">
        <f t="shared" si="18"/>
        <v>8004</v>
      </c>
      <c r="AQ24" s="60">
        <f t="shared" si="20"/>
        <v>4692</v>
      </c>
      <c r="AR24" s="60">
        <f t="shared" si="21"/>
        <v>29744</v>
      </c>
      <c r="AS24" s="60">
        <f t="shared" si="22"/>
        <v>14877</v>
      </c>
    </row>
    <row r="25" spans="2:46" s="60" customFormat="1" ht="21" customHeight="1" x14ac:dyDescent="0.4">
      <c r="B25" s="62" t="s">
        <v>68</v>
      </c>
      <c r="C25" s="63">
        <f>年齢別人口表!B21</f>
        <v>131</v>
      </c>
      <c r="D25" s="64">
        <f>年齢別人口表!C21</f>
        <v>130</v>
      </c>
      <c r="E25" s="65">
        <f t="shared" si="0"/>
        <v>261</v>
      </c>
      <c r="F25" s="63">
        <f>年齢別人口表!E21</f>
        <v>3</v>
      </c>
      <c r="G25" s="64">
        <f>年齢別人口表!F21</f>
        <v>2</v>
      </c>
      <c r="H25" s="65">
        <f t="shared" si="1"/>
        <v>5</v>
      </c>
      <c r="I25" s="66">
        <f t="shared" si="2"/>
        <v>266</v>
      </c>
      <c r="J25" s="75" t="s">
        <v>69</v>
      </c>
      <c r="K25" s="64">
        <f>年齢別人口表!B56</f>
        <v>287</v>
      </c>
      <c r="L25" s="64">
        <f>年齢別人口表!C56</f>
        <v>231</v>
      </c>
      <c r="M25" s="65">
        <f t="shared" si="3"/>
        <v>518</v>
      </c>
      <c r="N25" s="63">
        <f>年齢別人口表!E56</f>
        <v>6</v>
      </c>
      <c r="O25" s="64">
        <f>年齢別人口表!F56</f>
        <v>6</v>
      </c>
      <c r="P25" s="65">
        <f t="shared" si="4"/>
        <v>12</v>
      </c>
      <c r="Q25" s="66">
        <f t="shared" si="5"/>
        <v>530</v>
      </c>
      <c r="R25" s="75" t="s">
        <v>70</v>
      </c>
      <c r="S25" s="64">
        <f>年齢別人口表!B91</f>
        <v>56</v>
      </c>
      <c r="T25" s="64">
        <f>年齢別人口表!C91</f>
        <v>80</v>
      </c>
      <c r="U25" s="65">
        <f t="shared" si="6"/>
        <v>136</v>
      </c>
      <c r="V25" s="63">
        <f>年齢別人口表!E91</f>
        <v>0</v>
      </c>
      <c r="W25" s="64">
        <f>年齢別人口表!F91</f>
        <v>0</v>
      </c>
      <c r="X25" s="65">
        <f t="shared" si="7"/>
        <v>0</v>
      </c>
      <c r="Y25" s="88">
        <f t="shared" si="8"/>
        <v>136</v>
      </c>
      <c r="Z25" s="89"/>
      <c r="AA25" s="90" t="s">
        <v>122</v>
      </c>
      <c r="AB25" s="90" t="s">
        <v>123</v>
      </c>
      <c r="AC25" s="90" t="s">
        <v>124</v>
      </c>
      <c r="AD25" s="90" t="s">
        <v>7</v>
      </c>
      <c r="AE25" s="89"/>
      <c r="AF25" s="89"/>
      <c r="AG25" s="89"/>
      <c r="AI25" s="60">
        <f t="shared" si="12"/>
        <v>2412</v>
      </c>
      <c r="AJ25" s="60">
        <f t="shared" si="13"/>
        <v>15529</v>
      </c>
      <c r="AK25" s="60">
        <f t="shared" si="14"/>
        <v>4928</v>
      </c>
      <c r="AM25" s="60">
        <f t="shared" si="16"/>
        <v>2376</v>
      </c>
      <c r="AN25" s="60">
        <f t="shared" si="17"/>
        <v>12561</v>
      </c>
      <c r="AO25" s="60">
        <f t="shared" si="18"/>
        <v>7040</v>
      </c>
      <c r="AQ25" s="60">
        <f t="shared" si="20"/>
        <v>4788</v>
      </c>
      <c r="AR25" s="60">
        <f t="shared" si="21"/>
        <v>28090</v>
      </c>
      <c r="AS25" s="60">
        <f t="shared" si="22"/>
        <v>11968</v>
      </c>
    </row>
    <row r="26" spans="2:46" s="60" customFormat="1" ht="21" customHeight="1" x14ac:dyDescent="0.4">
      <c r="B26" s="62" t="s">
        <v>71</v>
      </c>
      <c r="C26" s="63">
        <f>年齢別人口表!B22</f>
        <v>143</v>
      </c>
      <c r="D26" s="64">
        <f>年齢別人口表!C22</f>
        <v>135</v>
      </c>
      <c r="E26" s="65">
        <f t="shared" si="0"/>
        <v>278</v>
      </c>
      <c r="F26" s="63">
        <f>年齢別人口表!E22</f>
        <v>2</v>
      </c>
      <c r="G26" s="64">
        <f>年齢別人口表!F22</f>
        <v>4</v>
      </c>
      <c r="H26" s="65">
        <f t="shared" si="1"/>
        <v>6</v>
      </c>
      <c r="I26" s="66">
        <f t="shared" si="2"/>
        <v>284</v>
      </c>
      <c r="J26" s="75" t="s">
        <v>72</v>
      </c>
      <c r="K26" s="64">
        <f>年齢別人口表!B57</f>
        <v>317</v>
      </c>
      <c r="L26" s="64">
        <f>年齢別人口表!C57</f>
        <v>257</v>
      </c>
      <c r="M26" s="65">
        <f t="shared" si="3"/>
        <v>574</v>
      </c>
      <c r="N26" s="63">
        <f>年齢別人口表!E57</f>
        <v>2</v>
      </c>
      <c r="O26" s="64">
        <f>年齢別人口表!F57</f>
        <v>6</v>
      </c>
      <c r="P26" s="65">
        <f t="shared" si="4"/>
        <v>8</v>
      </c>
      <c r="Q26" s="66">
        <f t="shared" si="5"/>
        <v>582</v>
      </c>
      <c r="R26" s="75" t="s">
        <v>73</v>
      </c>
      <c r="S26" s="64">
        <f>年齢別人口表!B92</f>
        <v>35</v>
      </c>
      <c r="T26" s="64">
        <f>年齢別人口表!C92</f>
        <v>68</v>
      </c>
      <c r="U26" s="65">
        <f t="shared" si="6"/>
        <v>103</v>
      </c>
      <c r="V26" s="63">
        <f>年齢別人口表!E92</f>
        <v>0</v>
      </c>
      <c r="W26" s="64">
        <f>年齢別人口表!F92</f>
        <v>0</v>
      </c>
      <c r="X26" s="65">
        <f t="shared" si="7"/>
        <v>0</v>
      </c>
      <c r="Y26" s="88">
        <f t="shared" si="8"/>
        <v>103</v>
      </c>
      <c r="Z26" s="89"/>
      <c r="AA26" s="90" t="s">
        <v>125</v>
      </c>
      <c r="AB26" s="87">
        <f>C9+F9+C15+F15+C21+F21</f>
        <v>1407</v>
      </c>
      <c r="AC26" s="87">
        <f>D9+G9+D15+G15+D21+G21</f>
        <v>1299</v>
      </c>
      <c r="AD26" s="87">
        <f>I9+I15+I21</f>
        <v>2706</v>
      </c>
      <c r="AE26" s="89"/>
      <c r="AF26" s="89"/>
      <c r="AG26" s="89"/>
      <c r="AI26" s="60">
        <f t="shared" si="12"/>
        <v>2755</v>
      </c>
      <c r="AJ26" s="60">
        <f t="shared" si="13"/>
        <v>17226</v>
      </c>
      <c r="AK26" s="60">
        <f t="shared" si="14"/>
        <v>3115</v>
      </c>
      <c r="AM26" s="60">
        <f t="shared" si="16"/>
        <v>2641</v>
      </c>
      <c r="AN26" s="60">
        <f t="shared" si="17"/>
        <v>14202</v>
      </c>
      <c r="AO26" s="60">
        <f t="shared" si="18"/>
        <v>6052</v>
      </c>
      <c r="AQ26" s="60">
        <f t="shared" si="20"/>
        <v>5396</v>
      </c>
      <c r="AR26" s="60">
        <f t="shared" si="21"/>
        <v>31428</v>
      </c>
      <c r="AS26" s="60">
        <f t="shared" si="22"/>
        <v>9167</v>
      </c>
    </row>
    <row r="27" spans="2:46" s="60" customFormat="1" ht="21" customHeight="1" x14ac:dyDescent="0.4">
      <c r="B27" s="77" t="s">
        <v>13</v>
      </c>
      <c r="C27" s="78">
        <f>SUM(C22:C26)</f>
        <v>707</v>
      </c>
      <c r="D27" s="79">
        <f>SUM(D22:D26)</f>
        <v>641</v>
      </c>
      <c r="E27" s="80">
        <f t="shared" si="0"/>
        <v>1348</v>
      </c>
      <c r="F27" s="78">
        <f t="shared" ref="F27:G27" si="45">SUM(F22:F26)</f>
        <v>8</v>
      </c>
      <c r="G27" s="79">
        <f t="shared" si="45"/>
        <v>11</v>
      </c>
      <c r="H27" s="80">
        <f t="shared" si="1"/>
        <v>19</v>
      </c>
      <c r="I27" s="81">
        <f t="shared" si="2"/>
        <v>1367</v>
      </c>
      <c r="J27" s="83" t="s">
        <v>13</v>
      </c>
      <c r="K27" s="79">
        <f>SUM(K22:K26)</f>
        <v>1475</v>
      </c>
      <c r="L27" s="79">
        <f>SUM(L22:L26)</f>
        <v>1251</v>
      </c>
      <c r="M27" s="80">
        <f t="shared" si="3"/>
        <v>2726</v>
      </c>
      <c r="N27" s="78">
        <f t="shared" ref="N27" si="46">SUM(N22:N26)</f>
        <v>16</v>
      </c>
      <c r="O27" s="79">
        <f t="shared" ref="O27" si="47">SUM(O22:O26)</f>
        <v>31</v>
      </c>
      <c r="P27" s="80">
        <f t="shared" si="4"/>
        <v>47</v>
      </c>
      <c r="Q27" s="81">
        <f t="shared" si="5"/>
        <v>2773</v>
      </c>
      <c r="R27" s="83" t="s">
        <v>13</v>
      </c>
      <c r="S27" s="79">
        <f>SUM(S22:S26)</f>
        <v>329</v>
      </c>
      <c r="T27" s="79">
        <f>SUM(T22:T26)</f>
        <v>457</v>
      </c>
      <c r="U27" s="80">
        <f t="shared" si="6"/>
        <v>786</v>
      </c>
      <c r="V27" s="78">
        <f t="shared" ref="V27" si="48">SUM(V22:V26)</f>
        <v>0</v>
      </c>
      <c r="W27" s="79">
        <f t="shared" ref="W27" si="49">SUM(W22:W26)</f>
        <v>0</v>
      </c>
      <c r="X27" s="80">
        <f t="shared" si="7"/>
        <v>0</v>
      </c>
      <c r="Y27" s="91">
        <f t="shared" si="8"/>
        <v>786</v>
      </c>
      <c r="Z27" s="89"/>
      <c r="AA27" s="90" t="s">
        <v>126</v>
      </c>
      <c r="AB27" s="87">
        <f>C27+F27+C33+F33+C39+F39+C45+F45+K9+N9+K15+N15+K21+N21+K27+N27+K33+N33+K39+N39</f>
        <v>8887</v>
      </c>
      <c r="AC27" s="87">
        <f>D27+G27+D33+G33+D39+G39+D45+G45+L9+O9+L15+O15+L21+O21+L27+O27+L33+O33+L39+O39</f>
        <v>7923</v>
      </c>
      <c r="AD27" s="87">
        <f>I27+I33+I39+I45+Q9+Q15+Q21+Q27+Q33+Q39</f>
        <v>16810</v>
      </c>
      <c r="AE27" s="89"/>
      <c r="AF27" s="89"/>
      <c r="AG27" s="89"/>
    </row>
    <row r="28" spans="2:46" s="60" customFormat="1" ht="21" customHeight="1" x14ac:dyDescent="0.4">
      <c r="B28" s="85" t="s">
        <v>74</v>
      </c>
      <c r="C28" s="68">
        <f>年齢別人口表!B23</f>
        <v>147</v>
      </c>
      <c r="D28" s="69">
        <f>年齢別人口表!C23</f>
        <v>161</v>
      </c>
      <c r="E28" s="65">
        <f t="shared" si="0"/>
        <v>308</v>
      </c>
      <c r="F28" s="63">
        <f>年齢別人口表!E23</f>
        <v>8</v>
      </c>
      <c r="G28" s="64">
        <f>年齢別人口表!F23</f>
        <v>4</v>
      </c>
      <c r="H28" s="65">
        <f t="shared" si="1"/>
        <v>12</v>
      </c>
      <c r="I28" s="70">
        <f t="shared" si="2"/>
        <v>320</v>
      </c>
      <c r="J28" s="71" t="s">
        <v>75</v>
      </c>
      <c r="K28" s="69">
        <f>年齢別人口表!B58</f>
        <v>282</v>
      </c>
      <c r="L28" s="69">
        <f>年齢別人口表!C58</f>
        <v>241</v>
      </c>
      <c r="M28" s="65">
        <f t="shared" si="3"/>
        <v>523</v>
      </c>
      <c r="N28" s="68">
        <f>年齢別人口表!E58</f>
        <v>4</v>
      </c>
      <c r="O28" s="69">
        <f>年齢別人口表!F58</f>
        <v>5</v>
      </c>
      <c r="P28" s="65">
        <f t="shared" si="4"/>
        <v>9</v>
      </c>
      <c r="Q28" s="70">
        <f t="shared" si="5"/>
        <v>532</v>
      </c>
      <c r="R28" s="71" t="s">
        <v>76</v>
      </c>
      <c r="S28" s="69">
        <f>年齢別人口表!B93</f>
        <v>25</v>
      </c>
      <c r="T28" s="69">
        <f>年齢別人口表!C93</f>
        <v>59</v>
      </c>
      <c r="U28" s="65">
        <f t="shared" si="6"/>
        <v>84</v>
      </c>
      <c r="V28" s="68">
        <f>年齢別人口表!E93</f>
        <v>0</v>
      </c>
      <c r="W28" s="69">
        <f>年齢別人口表!F93</f>
        <v>0</v>
      </c>
      <c r="X28" s="65">
        <f t="shared" si="7"/>
        <v>0</v>
      </c>
      <c r="Y28" s="92">
        <f t="shared" si="8"/>
        <v>84</v>
      </c>
      <c r="Z28" s="89"/>
      <c r="AA28" s="90" t="s">
        <v>127</v>
      </c>
      <c r="AB28" s="87">
        <f>K45+N45+S9+V9+S15+V15+S21+V21+S27+V27+S33+V33+S39+V39+S45+V45+AA9+AD9+AA15+AD15+AA21+AD21</f>
        <v>3881</v>
      </c>
      <c r="AC28" s="87">
        <f>L45+O45+T9+W9+T15+W15+T21+W21+T27+W27+T33+W33+T39+W39+T45+W45+AB9+AE9+AB15+AE15+AB21+AE21</f>
        <v>4671</v>
      </c>
      <c r="AD28" s="87">
        <f>Q45+Y9+Y15+Y21+Y27+Y33+Y39+Y45+AG9+AG15+AG21</f>
        <v>8552</v>
      </c>
      <c r="AE28" s="89"/>
      <c r="AF28" s="89"/>
      <c r="AG28" s="89"/>
      <c r="AI28" s="60">
        <f t="shared" si="12"/>
        <v>3100</v>
      </c>
      <c r="AJ28" s="60">
        <f t="shared" si="13"/>
        <v>15730</v>
      </c>
      <c r="AK28" s="60">
        <f t="shared" si="14"/>
        <v>2250</v>
      </c>
      <c r="AM28" s="60">
        <f t="shared" si="16"/>
        <v>3300</v>
      </c>
      <c r="AN28" s="60">
        <f t="shared" si="17"/>
        <v>13530</v>
      </c>
      <c r="AO28" s="60">
        <f t="shared" si="18"/>
        <v>5310</v>
      </c>
      <c r="AQ28" s="60">
        <f t="shared" si="20"/>
        <v>6400</v>
      </c>
      <c r="AR28" s="60">
        <f t="shared" si="21"/>
        <v>29260</v>
      </c>
      <c r="AS28" s="60">
        <f t="shared" si="22"/>
        <v>7560</v>
      </c>
    </row>
    <row r="29" spans="2:46" s="60" customFormat="1" ht="21" customHeight="1" x14ac:dyDescent="0.4">
      <c r="B29" s="62" t="s">
        <v>77</v>
      </c>
      <c r="C29" s="63">
        <f>年齢別人口表!B24</f>
        <v>134</v>
      </c>
      <c r="D29" s="64">
        <f>年齢別人口表!C24</f>
        <v>156</v>
      </c>
      <c r="E29" s="65">
        <f t="shared" si="0"/>
        <v>290</v>
      </c>
      <c r="F29" s="63">
        <f>年齢別人口表!E24</f>
        <v>12</v>
      </c>
      <c r="G29" s="64">
        <f>年齢別人口表!F24</f>
        <v>2</v>
      </c>
      <c r="H29" s="65">
        <f t="shared" si="1"/>
        <v>14</v>
      </c>
      <c r="I29" s="66">
        <f t="shared" si="2"/>
        <v>304</v>
      </c>
      <c r="J29" s="75" t="s">
        <v>78</v>
      </c>
      <c r="K29" s="64">
        <f>年齢別人口表!B59</f>
        <v>266</v>
      </c>
      <c r="L29" s="64">
        <f>年齢別人口表!C59</f>
        <v>254</v>
      </c>
      <c r="M29" s="65">
        <f t="shared" si="3"/>
        <v>520</v>
      </c>
      <c r="N29" s="63">
        <f>年齢別人口表!E59</f>
        <v>4</v>
      </c>
      <c r="O29" s="64">
        <f>年齢別人口表!F59</f>
        <v>6</v>
      </c>
      <c r="P29" s="65">
        <f t="shared" si="4"/>
        <v>10</v>
      </c>
      <c r="Q29" s="66">
        <f t="shared" si="5"/>
        <v>530</v>
      </c>
      <c r="R29" s="75" t="s">
        <v>79</v>
      </c>
      <c r="S29" s="64">
        <f>年齢別人口表!B94</f>
        <v>16</v>
      </c>
      <c r="T29" s="64">
        <f>年齢別人口表!C94</f>
        <v>50</v>
      </c>
      <c r="U29" s="65">
        <f t="shared" si="6"/>
        <v>66</v>
      </c>
      <c r="V29" s="63">
        <f>年齢別人口表!E94</f>
        <v>0</v>
      </c>
      <c r="W29" s="64">
        <f>年齢別人口表!F94</f>
        <v>0</v>
      </c>
      <c r="X29" s="65">
        <f t="shared" si="7"/>
        <v>0</v>
      </c>
      <c r="Y29" s="88">
        <f t="shared" si="8"/>
        <v>66</v>
      </c>
      <c r="Z29" s="89"/>
      <c r="AA29" s="53"/>
      <c r="AB29" s="53"/>
      <c r="AC29" s="53"/>
      <c r="AD29" s="53"/>
      <c r="AE29" s="89"/>
      <c r="AF29" s="89"/>
      <c r="AG29" s="89"/>
      <c r="AI29" s="60">
        <f t="shared" si="12"/>
        <v>3066</v>
      </c>
      <c r="AJ29" s="60">
        <f t="shared" si="13"/>
        <v>15120</v>
      </c>
      <c r="AK29" s="60">
        <f t="shared" si="14"/>
        <v>1456</v>
      </c>
      <c r="AM29" s="60">
        <f t="shared" si="16"/>
        <v>3318</v>
      </c>
      <c r="AN29" s="60">
        <f t="shared" si="17"/>
        <v>14560</v>
      </c>
      <c r="AO29" s="60">
        <f t="shared" si="18"/>
        <v>4550</v>
      </c>
      <c r="AQ29" s="60">
        <f t="shared" si="20"/>
        <v>6384</v>
      </c>
      <c r="AR29" s="60">
        <f t="shared" si="21"/>
        <v>29680</v>
      </c>
      <c r="AS29" s="60">
        <f t="shared" si="22"/>
        <v>6006</v>
      </c>
    </row>
    <row r="30" spans="2:46" s="60" customFormat="1" ht="21" customHeight="1" x14ac:dyDescent="0.4">
      <c r="B30" s="62" t="s">
        <v>80</v>
      </c>
      <c r="C30" s="63">
        <f>年齢別人口表!B25</f>
        <v>143</v>
      </c>
      <c r="D30" s="64">
        <f>年齢別人口表!C25</f>
        <v>126</v>
      </c>
      <c r="E30" s="65">
        <f t="shared" si="0"/>
        <v>269</v>
      </c>
      <c r="F30" s="63">
        <f>年齢別人口表!E25</f>
        <v>19</v>
      </c>
      <c r="G30" s="64">
        <f>年齢別人口表!F25</f>
        <v>9</v>
      </c>
      <c r="H30" s="65">
        <f t="shared" si="1"/>
        <v>28</v>
      </c>
      <c r="I30" s="66">
        <f t="shared" si="2"/>
        <v>297</v>
      </c>
      <c r="J30" s="75" t="s">
        <v>81</v>
      </c>
      <c r="K30" s="64">
        <f>年齢別人口表!B60</f>
        <v>222</v>
      </c>
      <c r="L30" s="64">
        <f>年齢別人口表!C60</f>
        <v>190</v>
      </c>
      <c r="M30" s="65">
        <f t="shared" si="3"/>
        <v>412</v>
      </c>
      <c r="N30" s="63">
        <f>年齢別人口表!E60</f>
        <v>4</v>
      </c>
      <c r="O30" s="64">
        <f>年齢別人口表!F60</f>
        <v>4</v>
      </c>
      <c r="P30" s="65">
        <f t="shared" si="4"/>
        <v>8</v>
      </c>
      <c r="Q30" s="66">
        <f t="shared" si="5"/>
        <v>420</v>
      </c>
      <c r="R30" s="75" t="s">
        <v>82</v>
      </c>
      <c r="S30" s="64">
        <f>年齢別人口表!B95</f>
        <v>14</v>
      </c>
      <c r="T30" s="64">
        <f>年齢別人口表!C95</f>
        <v>41</v>
      </c>
      <c r="U30" s="65">
        <f t="shared" si="6"/>
        <v>55</v>
      </c>
      <c r="V30" s="63">
        <f>年齢別人口表!E95</f>
        <v>0</v>
      </c>
      <c r="W30" s="64">
        <f>年齢別人口表!F95</f>
        <v>0</v>
      </c>
      <c r="X30" s="65">
        <f t="shared" si="7"/>
        <v>0</v>
      </c>
      <c r="Y30" s="88">
        <f t="shared" si="8"/>
        <v>55</v>
      </c>
      <c r="Z30" s="89"/>
      <c r="AA30" s="67" t="s">
        <v>131</v>
      </c>
      <c r="AB30" s="90" t="s">
        <v>123</v>
      </c>
      <c r="AC30" s="90" t="s">
        <v>124</v>
      </c>
      <c r="AD30" s="90" t="s">
        <v>7</v>
      </c>
      <c r="AE30" s="89"/>
      <c r="AF30" s="89"/>
      <c r="AG30" s="89"/>
      <c r="AI30" s="60">
        <f t="shared" si="12"/>
        <v>3564</v>
      </c>
      <c r="AJ30" s="60">
        <f t="shared" si="13"/>
        <v>12882</v>
      </c>
      <c r="AK30" s="60">
        <f t="shared" si="14"/>
        <v>1288</v>
      </c>
      <c r="AM30" s="60">
        <f t="shared" si="16"/>
        <v>2970</v>
      </c>
      <c r="AN30" s="60">
        <f t="shared" si="17"/>
        <v>11058</v>
      </c>
      <c r="AO30" s="60">
        <f t="shared" si="18"/>
        <v>3772</v>
      </c>
      <c r="AQ30" s="60">
        <f t="shared" si="20"/>
        <v>6534</v>
      </c>
      <c r="AR30" s="60">
        <f t="shared" si="21"/>
        <v>23940</v>
      </c>
      <c r="AS30" s="60">
        <f t="shared" si="22"/>
        <v>5060</v>
      </c>
    </row>
    <row r="31" spans="2:46" s="60" customFormat="1" ht="21" customHeight="1" x14ac:dyDescent="0.4">
      <c r="B31" s="62" t="s">
        <v>83</v>
      </c>
      <c r="C31" s="63">
        <f>年齢別人口表!B26</f>
        <v>145</v>
      </c>
      <c r="D31" s="64">
        <f>年齢別人口表!C26</f>
        <v>135</v>
      </c>
      <c r="E31" s="65">
        <f t="shared" si="0"/>
        <v>280</v>
      </c>
      <c r="F31" s="63">
        <f>年齢別人口表!E26</f>
        <v>11</v>
      </c>
      <c r="G31" s="64">
        <f>年齢別人口表!F26</f>
        <v>9</v>
      </c>
      <c r="H31" s="65">
        <f t="shared" si="1"/>
        <v>20</v>
      </c>
      <c r="I31" s="66">
        <f t="shared" si="2"/>
        <v>300</v>
      </c>
      <c r="J31" s="75" t="s">
        <v>84</v>
      </c>
      <c r="K31" s="64">
        <f>年齢別人口表!B61</f>
        <v>220</v>
      </c>
      <c r="L31" s="64">
        <f>年齢別人口表!C61</f>
        <v>167</v>
      </c>
      <c r="M31" s="65">
        <f t="shared" si="3"/>
        <v>387</v>
      </c>
      <c r="N31" s="63">
        <f>年齢別人口表!E61</f>
        <v>3</v>
      </c>
      <c r="O31" s="64">
        <f>年齢別人口表!F61</f>
        <v>4</v>
      </c>
      <c r="P31" s="65">
        <f t="shared" si="4"/>
        <v>7</v>
      </c>
      <c r="Q31" s="66">
        <f t="shared" si="5"/>
        <v>394</v>
      </c>
      <c r="R31" s="75" t="s">
        <v>85</v>
      </c>
      <c r="S31" s="64">
        <f>年齢別人口表!B96</f>
        <v>12</v>
      </c>
      <c r="T31" s="64">
        <f>年齢別人口表!C96</f>
        <v>31</v>
      </c>
      <c r="U31" s="65">
        <f t="shared" si="6"/>
        <v>43</v>
      </c>
      <c r="V31" s="63">
        <f>年齢別人口表!E96</f>
        <v>0</v>
      </c>
      <c r="W31" s="64">
        <f>年齢別人口表!F96</f>
        <v>0</v>
      </c>
      <c r="X31" s="65">
        <f t="shared" si="7"/>
        <v>0</v>
      </c>
      <c r="Y31" s="88">
        <f t="shared" si="8"/>
        <v>43</v>
      </c>
      <c r="Z31" s="89"/>
      <c r="AA31" s="82" t="s">
        <v>122</v>
      </c>
      <c r="AB31" s="93">
        <f>AL45/(AB26+AB27+AB28)</f>
        <v>47.906384479717815</v>
      </c>
      <c r="AC31" s="93">
        <f>AP45/(AC26+AC27+AC28)</f>
        <v>50.574533937954364</v>
      </c>
      <c r="AD31" s="93">
        <f>AT45/(AD26+AD27+AD28)</f>
        <v>49.227055721818438</v>
      </c>
      <c r="AE31" s="89"/>
      <c r="AF31" s="89"/>
      <c r="AG31" s="89"/>
      <c r="AI31" s="60">
        <f t="shared" si="12"/>
        <v>3588</v>
      </c>
      <c r="AJ31" s="60">
        <f t="shared" si="13"/>
        <v>12934</v>
      </c>
      <c r="AK31" s="60">
        <f t="shared" si="14"/>
        <v>1116</v>
      </c>
      <c r="AM31" s="60">
        <f t="shared" si="16"/>
        <v>3312</v>
      </c>
      <c r="AN31" s="60">
        <f t="shared" si="17"/>
        <v>9918</v>
      </c>
      <c r="AO31" s="60">
        <f t="shared" si="18"/>
        <v>2883</v>
      </c>
      <c r="AQ31" s="60">
        <f t="shared" si="20"/>
        <v>6900</v>
      </c>
      <c r="AR31" s="60">
        <f t="shared" si="21"/>
        <v>22852</v>
      </c>
      <c r="AS31" s="60">
        <f t="shared" si="22"/>
        <v>3999</v>
      </c>
    </row>
    <row r="32" spans="2:46" s="60" customFormat="1" ht="21" customHeight="1" x14ac:dyDescent="0.4">
      <c r="B32" s="62" t="s">
        <v>86</v>
      </c>
      <c r="C32" s="63">
        <f>年齢別人口表!B27</f>
        <v>123</v>
      </c>
      <c r="D32" s="64">
        <f>年齢別人口表!C27</f>
        <v>116</v>
      </c>
      <c r="E32" s="65">
        <f t="shared" si="0"/>
        <v>239</v>
      </c>
      <c r="F32" s="63">
        <f>年齢別人口表!E27</f>
        <v>11</v>
      </c>
      <c r="G32" s="64">
        <f>年齢別人口表!F27</f>
        <v>5</v>
      </c>
      <c r="H32" s="65">
        <f t="shared" si="1"/>
        <v>16</v>
      </c>
      <c r="I32" s="66">
        <f t="shared" si="2"/>
        <v>255</v>
      </c>
      <c r="J32" s="75" t="s">
        <v>87</v>
      </c>
      <c r="K32" s="64">
        <f>年齢別人口表!B62</f>
        <v>205</v>
      </c>
      <c r="L32" s="64">
        <f>年齢別人口表!C62</f>
        <v>176</v>
      </c>
      <c r="M32" s="65">
        <f t="shared" si="3"/>
        <v>381</v>
      </c>
      <c r="N32" s="63">
        <f>年齢別人口表!E62</f>
        <v>4</v>
      </c>
      <c r="O32" s="64">
        <f>年齢別人口表!F62</f>
        <v>2</v>
      </c>
      <c r="P32" s="65">
        <f t="shared" si="4"/>
        <v>6</v>
      </c>
      <c r="Q32" s="66">
        <f t="shared" si="5"/>
        <v>387</v>
      </c>
      <c r="R32" s="75" t="s">
        <v>88</v>
      </c>
      <c r="S32" s="64">
        <f>年齢別人口表!B97</f>
        <v>6</v>
      </c>
      <c r="T32" s="64">
        <f>年齢別人口表!C97</f>
        <v>27</v>
      </c>
      <c r="U32" s="65">
        <f t="shared" si="6"/>
        <v>33</v>
      </c>
      <c r="V32" s="63">
        <f>年齢別人口表!E97</f>
        <v>0</v>
      </c>
      <c r="W32" s="64">
        <f>年齢別人口表!F97</f>
        <v>0</v>
      </c>
      <c r="X32" s="65">
        <f t="shared" si="7"/>
        <v>0</v>
      </c>
      <c r="Y32" s="88">
        <f t="shared" si="8"/>
        <v>33</v>
      </c>
      <c r="Z32" s="89"/>
      <c r="AA32" s="89"/>
      <c r="AB32" s="89"/>
      <c r="AC32" s="89"/>
      <c r="AD32" s="89"/>
      <c r="AE32" s="89"/>
      <c r="AF32" s="89"/>
      <c r="AG32" s="89"/>
      <c r="AI32" s="60">
        <f t="shared" si="12"/>
        <v>3216</v>
      </c>
      <c r="AJ32" s="60">
        <f t="shared" si="13"/>
        <v>12331</v>
      </c>
      <c r="AK32" s="60">
        <f t="shared" si="14"/>
        <v>564</v>
      </c>
      <c r="AM32" s="60">
        <f t="shared" si="16"/>
        <v>2904</v>
      </c>
      <c r="AN32" s="60">
        <f t="shared" si="17"/>
        <v>10502</v>
      </c>
      <c r="AO32" s="60">
        <f t="shared" si="18"/>
        <v>2538</v>
      </c>
      <c r="AQ32" s="60">
        <f t="shared" si="20"/>
        <v>6120</v>
      </c>
      <c r="AR32" s="60">
        <f t="shared" si="21"/>
        <v>22833</v>
      </c>
      <c r="AS32" s="60">
        <f t="shared" si="22"/>
        <v>3102</v>
      </c>
    </row>
    <row r="33" spans="2:46" s="60" customFormat="1" ht="21" customHeight="1" x14ac:dyDescent="0.4">
      <c r="B33" s="77" t="s">
        <v>13</v>
      </c>
      <c r="C33" s="78">
        <f>SUM(C28:C32)</f>
        <v>692</v>
      </c>
      <c r="D33" s="79">
        <f>SUM(D28:D32)</f>
        <v>694</v>
      </c>
      <c r="E33" s="80">
        <f t="shared" si="0"/>
        <v>1386</v>
      </c>
      <c r="F33" s="78">
        <f t="shared" ref="F33:G33" si="50">SUM(F28:F32)</f>
        <v>61</v>
      </c>
      <c r="G33" s="79">
        <f t="shared" si="50"/>
        <v>29</v>
      </c>
      <c r="H33" s="80">
        <f t="shared" si="1"/>
        <v>90</v>
      </c>
      <c r="I33" s="81">
        <f t="shared" si="2"/>
        <v>1476</v>
      </c>
      <c r="J33" s="83" t="s">
        <v>13</v>
      </c>
      <c r="K33" s="79">
        <f>SUM(K28:K32)</f>
        <v>1195</v>
      </c>
      <c r="L33" s="79">
        <f>SUM(L28:L32)</f>
        <v>1028</v>
      </c>
      <c r="M33" s="80">
        <f t="shared" si="3"/>
        <v>2223</v>
      </c>
      <c r="N33" s="78">
        <f t="shared" ref="N33" si="51">SUM(N28:N32)</f>
        <v>19</v>
      </c>
      <c r="O33" s="79">
        <f t="shared" ref="O33" si="52">SUM(O28:O32)</f>
        <v>21</v>
      </c>
      <c r="P33" s="80">
        <f t="shared" si="4"/>
        <v>40</v>
      </c>
      <c r="Q33" s="81">
        <f t="shared" si="5"/>
        <v>2263</v>
      </c>
      <c r="R33" s="83" t="s">
        <v>13</v>
      </c>
      <c r="S33" s="79">
        <f>SUM(S28:S32)</f>
        <v>73</v>
      </c>
      <c r="T33" s="79">
        <f>SUM(T28:T32)</f>
        <v>208</v>
      </c>
      <c r="U33" s="80">
        <f t="shared" si="6"/>
        <v>281</v>
      </c>
      <c r="V33" s="78">
        <f t="shared" ref="V33" si="53">SUM(V28:V32)</f>
        <v>0</v>
      </c>
      <c r="W33" s="79">
        <f t="shared" ref="W33" si="54">SUM(W28:W32)</f>
        <v>0</v>
      </c>
      <c r="X33" s="80">
        <f t="shared" si="7"/>
        <v>0</v>
      </c>
      <c r="Y33" s="91">
        <f t="shared" si="8"/>
        <v>281</v>
      </c>
      <c r="Z33" s="89"/>
      <c r="AA33" s="89"/>
      <c r="AB33" s="89"/>
      <c r="AC33" s="89"/>
      <c r="AD33" s="89"/>
      <c r="AE33" s="89"/>
      <c r="AF33" s="89"/>
      <c r="AG33" s="89"/>
    </row>
    <row r="34" spans="2:46" s="60" customFormat="1" ht="21" customHeight="1" x14ac:dyDescent="0.4">
      <c r="B34" s="85" t="s">
        <v>89</v>
      </c>
      <c r="C34" s="68">
        <f>年齢別人口表!B28</f>
        <v>126</v>
      </c>
      <c r="D34" s="69">
        <f>年齢別人口表!C28</f>
        <v>120</v>
      </c>
      <c r="E34" s="65">
        <f t="shared" si="0"/>
        <v>246</v>
      </c>
      <c r="F34" s="63">
        <f>年齢別人口表!E28</f>
        <v>12</v>
      </c>
      <c r="G34" s="64">
        <f>年齢別人口表!F28</f>
        <v>8</v>
      </c>
      <c r="H34" s="65">
        <f t="shared" si="1"/>
        <v>20</v>
      </c>
      <c r="I34" s="70">
        <f t="shared" si="2"/>
        <v>266</v>
      </c>
      <c r="J34" s="71" t="s">
        <v>90</v>
      </c>
      <c r="K34" s="69">
        <f>年齢別人口表!B63</f>
        <v>184</v>
      </c>
      <c r="L34" s="69">
        <f>年齢別人口表!C63</f>
        <v>171</v>
      </c>
      <c r="M34" s="65">
        <f t="shared" si="3"/>
        <v>355</v>
      </c>
      <c r="N34" s="68">
        <f>年齢別人口表!E63</f>
        <v>1</v>
      </c>
      <c r="O34" s="69">
        <f>年齢別人口表!F63</f>
        <v>4</v>
      </c>
      <c r="P34" s="65">
        <f t="shared" si="4"/>
        <v>5</v>
      </c>
      <c r="Q34" s="70">
        <f t="shared" si="5"/>
        <v>360</v>
      </c>
      <c r="R34" s="71" t="s">
        <v>91</v>
      </c>
      <c r="S34" s="69">
        <f>年齢別人口表!B98</f>
        <v>2</v>
      </c>
      <c r="T34" s="69">
        <f>年齢別人口表!C98</f>
        <v>17</v>
      </c>
      <c r="U34" s="65">
        <f t="shared" si="6"/>
        <v>19</v>
      </c>
      <c r="V34" s="68">
        <f>年齢別人口表!E98</f>
        <v>0</v>
      </c>
      <c r="W34" s="69">
        <f>年齢別人口表!F98</f>
        <v>1</v>
      </c>
      <c r="X34" s="65">
        <f t="shared" si="7"/>
        <v>1</v>
      </c>
      <c r="Y34" s="92">
        <f t="shared" si="8"/>
        <v>20</v>
      </c>
      <c r="Z34" s="89"/>
      <c r="AA34" s="89"/>
      <c r="AB34" s="89"/>
      <c r="AC34" s="89"/>
      <c r="AD34" s="89"/>
      <c r="AE34" s="89"/>
      <c r="AF34" s="89"/>
      <c r="AG34" s="89"/>
      <c r="AI34" s="60">
        <f t="shared" si="12"/>
        <v>3450</v>
      </c>
      <c r="AJ34" s="60">
        <f t="shared" si="13"/>
        <v>11100</v>
      </c>
      <c r="AK34" s="60">
        <f t="shared" si="14"/>
        <v>190</v>
      </c>
      <c r="AM34" s="60">
        <f t="shared" si="16"/>
        <v>3200</v>
      </c>
      <c r="AN34" s="60">
        <f t="shared" si="17"/>
        <v>10500</v>
      </c>
      <c r="AO34" s="60">
        <f t="shared" si="18"/>
        <v>1710</v>
      </c>
      <c r="AQ34" s="60">
        <f t="shared" si="20"/>
        <v>6650</v>
      </c>
      <c r="AR34" s="60">
        <f t="shared" si="21"/>
        <v>21600</v>
      </c>
      <c r="AS34" s="60">
        <f t="shared" si="22"/>
        <v>1900</v>
      </c>
    </row>
    <row r="35" spans="2:46" s="60" customFormat="1" ht="21" customHeight="1" x14ac:dyDescent="0.4">
      <c r="B35" s="62" t="s">
        <v>92</v>
      </c>
      <c r="C35" s="63">
        <f>年齢別人口表!B29</f>
        <v>115</v>
      </c>
      <c r="D35" s="64">
        <f>年齢別人口表!C29</f>
        <v>98</v>
      </c>
      <c r="E35" s="65">
        <f t="shared" si="0"/>
        <v>213</v>
      </c>
      <c r="F35" s="63">
        <f>年齢別人口表!E29</f>
        <v>8</v>
      </c>
      <c r="G35" s="64">
        <f>年齢別人口表!F29</f>
        <v>7</v>
      </c>
      <c r="H35" s="65">
        <f t="shared" si="1"/>
        <v>15</v>
      </c>
      <c r="I35" s="66">
        <f t="shared" si="2"/>
        <v>228</v>
      </c>
      <c r="J35" s="75" t="s">
        <v>93</v>
      </c>
      <c r="K35" s="64">
        <f>年齢別人口表!B64</f>
        <v>162</v>
      </c>
      <c r="L35" s="64">
        <f>年齢別人口表!C64</f>
        <v>158</v>
      </c>
      <c r="M35" s="65">
        <f t="shared" si="3"/>
        <v>320</v>
      </c>
      <c r="N35" s="63">
        <f>年齢別人口表!E64</f>
        <v>2</v>
      </c>
      <c r="O35" s="64">
        <f>年齢別人口表!F64</f>
        <v>2</v>
      </c>
      <c r="P35" s="65">
        <f t="shared" si="4"/>
        <v>4</v>
      </c>
      <c r="Q35" s="66">
        <f t="shared" si="5"/>
        <v>324</v>
      </c>
      <c r="R35" s="75" t="s">
        <v>94</v>
      </c>
      <c r="S35" s="64">
        <f>年齢別人口表!B99</f>
        <v>2</v>
      </c>
      <c r="T35" s="64">
        <f>年齢別人口表!C99</f>
        <v>15</v>
      </c>
      <c r="U35" s="65">
        <f t="shared" si="6"/>
        <v>17</v>
      </c>
      <c r="V35" s="63">
        <f>年齢別人口表!E99</f>
        <v>0</v>
      </c>
      <c r="W35" s="64">
        <f>年齢別人口表!F99</f>
        <v>0</v>
      </c>
      <c r="X35" s="65">
        <f t="shared" si="7"/>
        <v>0</v>
      </c>
      <c r="Y35" s="88">
        <f t="shared" si="8"/>
        <v>17</v>
      </c>
      <c r="Z35" s="89"/>
      <c r="AA35" s="89"/>
      <c r="AB35" s="89"/>
      <c r="AC35" s="89"/>
      <c r="AD35" s="89"/>
      <c r="AE35" s="89"/>
      <c r="AF35" s="89"/>
      <c r="AG35" s="89"/>
      <c r="AI35" s="60">
        <f t="shared" si="12"/>
        <v>3198</v>
      </c>
      <c r="AJ35" s="60">
        <f t="shared" si="13"/>
        <v>10004</v>
      </c>
      <c r="AK35" s="60">
        <f t="shared" si="14"/>
        <v>192</v>
      </c>
      <c r="AM35" s="60">
        <f t="shared" si="16"/>
        <v>2730</v>
      </c>
      <c r="AN35" s="60">
        <f t="shared" si="17"/>
        <v>9760</v>
      </c>
      <c r="AO35" s="60">
        <f t="shared" si="18"/>
        <v>1440</v>
      </c>
      <c r="AQ35" s="60">
        <f t="shared" si="20"/>
        <v>5928</v>
      </c>
      <c r="AR35" s="60">
        <f t="shared" si="21"/>
        <v>19764</v>
      </c>
      <c r="AS35" s="60">
        <f t="shared" si="22"/>
        <v>1632</v>
      </c>
    </row>
    <row r="36" spans="2:46" s="60" customFormat="1" ht="21" customHeight="1" x14ac:dyDescent="0.4">
      <c r="B36" s="62" t="s">
        <v>95</v>
      </c>
      <c r="C36" s="63">
        <f>年齢別人口表!B30</f>
        <v>134</v>
      </c>
      <c r="D36" s="64">
        <f>年齢別人口表!C30</f>
        <v>123</v>
      </c>
      <c r="E36" s="65">
        <f t="shared" si="0"/>
        <v>257</v>
      </c>
      <c r="F36" s="63">
        <f>年齢別人口表!E30</f>
        <v>12</v>
      </c>
      <c r="G36" s="64">
        <f>年齢別人口表!F30</f>
        <v>8</v>
      </c>
      <c r="H36" s="65">
        <f t="shared" si="1"/>
        <v>20</v>
      </c>
      <c r="I36" s="66">
        <f t="shared" si="2"/>
        <v>277</v>
      </c>
      <c r="J36" s="75" t="s">
        <v>96</v>
      </c>
      <c r="K36" s="64">
        <f>年齢別人口表!B65</f>
        <v>180</v>
      </c>
      <c r="L36" s="64">
        <f>年齢別人口表!C65</f>
        <v>161</v>
      </c>
      <c r="M36" s="65">
        <f t="shared" si="3"/>
        <v>341</v>
      </c>
      <c r="N36" s="63">
        <f>年齢別人口表!E65</f>
        <v>1</v>
      </c>
      <c r="O36" s="64">
        <f>年齢別人口表!F65</f>
        <v>7</v>
      </c>
      <c r="P36" s="65">
        <f t="shared" si="4"/>
        <v>8</v>
      </c>
      <c r="Q36" s="66">
        <f t="shared" si="5"/>
        <v>349</v>
      </c>
      <c r="R36" s="75" t="s">
        <v>97</v>
      </c>
      <c r="S36" s="64">
        <f>年齢別人口表!B100</f>
        <v>1</v>
      </c>
      <c r="T36" s="64">
        <f>年齢別人口表!C100</f>
        <v>7</v>
      </c>
      <c r="U36" s="65">
        <f t="shared" si="6"/>
        <v>8</v>
      </c>
      <c r="V36" s="63">
        <f>年齢別人口表!E100</f>
        <v>0</v>
      </c>
      <c r="W36" s="64">
        <f>年齢別人口表!F100</f>
        <v>0</v>
      </c>
      <c r="X36" s="65">
        <f t="shared" si="7"/>
        <v>0</v>
      </c>
      <c r="Y36" s="88">
        <f t="shared" si="8"/>
        <v>8</v>
      </c>
      <c r="Z36" s="89"/>
      <c r="AA36" s="89"/>
      <c r="AB36" s="89"/>
      <c r="AC36" s="89"/>
      <c r="AD36" s="89"/>
      <c r="AE36" s="89"/>
      <c r="AF36" s="89"/>
      <c r="AG36" s="89"/>
      <c r="AI36" s="60">
        <f t="shared" si="12"/>
        <v>3942</v>
      </c>
      <c r="AJ36" s="60">
        <f t="shared" si="13"/>
        <v>11222</v>
      </c>
      <c r="AK36" s="60">
        <f t="shared" si="14"/>
        <v>97</v>
      </c>
      <c r="AM36" s="60">
        <f t="shared" si="16"/>
        <v>3537</v>
      </c>
      <c r="AN36" s="60">
        <f t="shared" si="17"/>
        <v>10416</v>
      </c>
      <c r="AO36" s="60">
        <f t="shared" si="18"/>
        <v>679</v>
      </c>
      <c r="AQ36" s="60">
        <f t="shared" si="20"/>
        <v>7479</v>
      </c>
      <c r="AR36" s="60">
        <f t="shared" si="21"/>
        <v>21638</v>
      </c>
      <c r="AS36" s="60">
        <f t="shared" si="22"/>
        <v>776</v>
      </c>
    </row>
    <row r="37" spans="2:46" s="60" customFormat="1" ht="21" customHeight="1" x14ac:dyDescent="0.4">
      <c r="B37" s="62" t="s">
        <v>98</v>
      </c>
      <c r="C37" s="63">
        <f>年齢別人口表!B31</f>
        <v>130</v>
      </c>
      <c r="D37" s="64">
        <f>年齢別人口表!C31</f>
        <v>120</v>
      </c>
      <c r="E37" s="65">
        <f t="shared" si="0"/>
        <v>250</v>
      </c>
      <c r="F37" s="63">
        <f>年齢別人口表!E31</f>
        <v>10</v>
      </c>
      <c r="G37" s="64">
        <f>年齢別人口表!F31</f>
        <v>5</v>
      </c>
      <c r="H37" s="65">
        <f t="shared" si="1"/>
        <v>15</v>
      </c>
      <c r="I37" s="66">
        <f t="shared" si="2"/>
        <v>265</v>
      </c>
      <c r="J37" s="75" t="s">
        <v>99</v>
      </c>
      <c r="K37" s="64">
        <f>年齢別人口表!B66</f>
        <v>151</v>
      </c>
      <c r="L37" s="64">
        <f>年齢別人口表!C66</f>
        <v>137</v>
      </c>
      <c r="M37" s="65">
        <f t="shared" si="3"/>
        <v>288</v>
      </c>
      <c r="N37" s="63">
        <f>年齢別人口表!E66</f>
        <v>2</v>
      </c>
      <c r="O37" s="64">
        <f>年齢別人口表!F66</f>
        <v>0</v>
      </c>
      <c r="P37" s="65">
        <f t="shared" si="4"/>
        <v>2</v>
      </c>
      <c r="Q37" s="66">
        <f t="shared" si="5"/>
        <v>290</v>
      </c>
      <c r="R37" s="75" t="s">
        <v>100</v>
      </c>
      <c r="S37" s="64">
        <f>年齢別人口表!B101</f>
        <v>2</v>
      </c>
      <c r="T37" s="64">
        <f>年齢別人口表!C101</f>
        <v>4</v>
      </c>
      <c r="U37" s="65">
        <f t="shared" si="6"/>
        <v>6</v>
      </c>
      <c r="V37" s="63">
        <f>年齢別人口表!E101</f>
        <v>0</v>
      </c>
      <c r="W37" s="64">
        <f>年齢別人口表!F101</f>
        <v>0</v>
      </c>
      <c r="X37" s="65">
        <f t="shared" si="7"/>
        <v>0</v>
      </c>
      <c r="Y37" s="88">
        <f t="shared" si="8"/>
        <v>6</v>
      </c>
      <c r="Z37" s="89"/>
      <c r="AA37" s="89"/>
      <c r="AB37" s="89"/>
      <c r="AC37" s="89"/>
      <c r="AD37" s="89"/>
      <c r="AE37" s="89"/>
      <c r="AF37" s="89"/>
      <c r="AG37" s="89"/>
      <c r="AI37" s="60">
        <f t="shared" si="12"/>
        <v>3920</v>
      </c>
      <c r="AJ37" s="60">
        <f t="shared" si="13"/>
        <v>9639</v>
      </c>
      <c r="AK37" s="60">
        <f t="shared" si="14"/>
        <v>196</v>
      </c>
      <c r="AM37" s="60">
        <f t="shared" si="16"/>
        <v>3500</v>
      </c>
      <c r="AN37" s="60">
        <f t="shared" si="17"/>
        <v>8631</v>
      </c>
      <c r="AO37" s="60">
        <f t="shared" si="18"/>
        <v>392</v>
      </c>
      <c r="AQ37" s="60">
        <f t="shared" si="20"/>
        <v>7420</v>
      </c>
      <c r="AR37" s="60">
        <f t="shared" si="21"/>
        <v>18270</v>
      </c>
      <c r="AS37" s="60">
        <f t="shared" si="22"/>
        <v>588</v>
      </c>
    </row>
    <row r="38" spans="2:46" s="60" customFormat="1" ht="21" customHeight="1" x14ac:dyDescent="0.4">
      <c r="B38" s="62" t="s">
        <v>101</v>
      </c>
      <c r="C38" s="63">
        <f>年齢別人口表!B32</f>
        <v>103</v>
      </c>
      <c r="D38" s="64">
        <f>年齢別人口表!C32</f>
        <v>102</v>
      </c>
      <c r="E38" s="65">
        <f t="shared" si="0"/>
        <v>205</v>
      </c>
      <c r="F38" s="63">
        <f>年齢別人口表!E32</f>
        <v>7</v>
      </c>
      <c r="G38" s="64">
        <f>年齢別人口表!F32</f>
        <v>6</v>
      </c>
      <c r="H38" s="65">
        <f t="shared" si="1"/>
        <v>13</v>
      </c>
      <c r="I38" s="66">
        <f t="shared" si="2"/>
        <v>218</v>
      </c>
      <c r="J38" s="75" t="s">
        <v>102</v>
      </c>
      <c r="K38" s="64">
        <f>年齢別人口表!B67</f>
        <v>136</v>
      </c>
      <c r="L38" s="64">
        <f>年齢別人口表!C67</f>
        <v>173</v>
      </c>
      <c r="M38" s="65">
        <f t="shared" si="3"/>
        <v>309</v>
      </c>
      <c r="N38" s="63">
        <f>年齢別人口表!E67</f>
        <v>1</v>
      </c>
      <c r="O38" s="64">
        <f>年齢別人口表!F67</f>
        <v>2</v>
      </c>
      <c r="P38" s="65">
        <f t="shared" si="4"/>
        <v>3</v>
      </c>
      <c r="Q38" s="66">
        <f t="shared" si="5"/>
        <v>312</v>
      </c>
      <c r="R38" s="75" t="s">
        <v>103</v>
      </c>
      <c r="S38" s="64">
        <f>年齢別人口表!B102</f>
        <v>2</v>
      </c>
      <c r="T38" s="64">
        <f>年齢別人口表!C102</f>
        <v>10</v>
      </c>
      <c r="U38" s="65">
        <f t="shared" si="6"/>
        <v>12</v>
      </c>
      <c r="V38" s="63">
        <f>年齢別人口表!E102</f>
        <v>0</v>
      </c>
      <c r="W38" s="64">
        <f>年齢別人口表!F102</f>
        <v>0</v>
      </c>
      <c r="X38" s="65">
        <f t="shared" si="7"/>
        <v>0</v>
      </c>
      <c r="Y38" s="88">
        <f t="shared" si="8"/>
        <v>12</v>
      </c>
      <c r="Z38" s="89"/>
      <c r="AA38" s="89"/>
      <c r="AB38" s="89"/>
      <c r="AC38" s="89"/>
      <c r="AD38" s="89"/>
      <c r="AE38" s="89"/>
      <c r="AF38" s="89"/>
      <c r="AG38" s="89"/>
      <c r="AI38" s="60">
        <f t="shared" si="12"/>
        <v>3190</v>
      </c>
      <c r="AJ38" s="60">
        <f t="shared" si="13"/>
        <v>8768</v>
      </c>
      <c r="AK38" s="60">
        <f t="shared" si="14"/>
        <v>198</v>
      </c>
      <c r="AM38" s="60">
        <f t="shared" si="16"/>
        <v>3132</v>
      </c>
      <c r="AN38" s="60">
        <f t="shared" si="17"/>
        <v>11200</v>
      </c>
      <c r="AO38" s="60">
        <f t="shared" si="18"/>
        <v>990</v>
      </c>
      <c r="AQ38" s="60">
        <f t="shared" si="20"/>
        <v>6322</v>
      </c>
      <c r="AR38" s="60">
        <f t="shared" si="21"/>
        <v>19968</v>
      </c>
      <c r="AS38" s="60">
        <f t="shared" si="22"/>
        <v>1188</v>
      </c>
    </row>
    <row r="39" spans="2:46" s="60" customFormat="1" ht="21" customHeight="1" x14ac:dyDescent="0.4">
      <c r="B39" s="77" t="s">
        <v>13</v>
      </c>
      <c r="C39" s="78">
        <f t="shared" ref="C39:D39" si="55">SUM(C34:C38)</f>
        <v>608</v>
      </c>
      <c r="D39" s="79">
        <f t="shared" si="55"/>
        <v>563</v>
      </c>
      <c r="E39" s="80">
        <f t="shared" si="0"/>
        <v>1171</v>
      </c>
      <c r="F39" s="78">
        <f t="shared" ref="F39:G39" si="56">SUM(F34:F38)</f>
        <v>49</v>
      </c>
      <c r="G39" s="79">
        <f t="shared" si="56"/>
        <v>34</v>
      </c>
      <c r="H39" s="80">
        <f t="shared" si="1"/>
        <v>83</v>
      </c>
      <c r="I39" s="81">
        <f t="shared" si="2"/>
        <v>1254</v>
      </c>
      <c r="J39" s="83" t="s">
        <v>13</v>
      </c>
      <c r="K39" s="79">
        <f t="shared" ref="K39" si="57">SUM(K34:K38)</f>
        <v>813</v>
      </c>
      <c r="L39" s="79">
        <f t="shared" ref="L39" si="58">SUM(L34:L38)</f>
        <v>800</v>
      </c>
      <c r="M39" s="80">
        <f t="shared" si="3"/>
        <v>1613</v>
      </c>
      <c r="N39" s="78">
        <f t="shared" ref="N39" si="59">SUM(N34:N38)</f>
        <v>7</v>
      </c>
      <c r="O39" s="79">
        <f t="shared" ref="O39" si="60">SUM(O34:O38)</f>
        <v>15</v>
      </c>
      <c r="P39" s="80">
        <f t="shared" si="4"/>
        <v>22</v>
      </c>
      <c r="Q39" s="81">
        <f t="shared" si="5"/>
        <v>1635</v>
      </c>
      <c r="R39" s="83" t="s">
        <v>13</v>
      </c>
      <c r="S39" s="79">
        <f t="shared" ref="S39" si="61">SUM(S34:S38)</f>
        <v>9</v>
      </c>
      <c r="T39" s="79">
        <f t="shared" ref="T39" si="62">SUM(T34:T38)</f>
        <v>53</v>
      </c>
      <c r="U39" s="80">
        <f t="shared" si="6"/>
        <v>62</v>
      </c>
      <c r="V39" s="78">
        <f t="shared" ref="V39" si="63">SUM(V34:V38)</f>
        <v>0</v>
      </c>
      <c r="W39" s="79">
        <f t="shared" ref="W39" si="64">SUM(W34:W38)</f>
        <v>1</v>
      </c>
      <c r="X39" s="80">
        <f t="shared" si="7"/>
        <v>1</v>
      </c>
      <c r="Y39" s="91">
        <f t="shared" si="8"/>
        <v>63</v>
      </c>
      <c r="Z39" s="89"/>
      <c r="AA39" s="89"/>
      <c r="AB39" s="89"/>
      <c r="AC39" s="89"/>
      <c r="AD39" s="89"/>
      <c r="AE39" s="89"/>
      <c r="AF39" s="89"/>
      <c r="AG39" s="89"/>
    </row>
    <row r="40" spans="2:46" s="60" customFormat="1" ht="21" customHeight="1" x14ac:dyDescent="0.4">
      <c r="B40" s="85" t="s">
        <v>104</v>
      </c>
      <c r="C40" s="68">
        <f>年齢別人口表!B33</f>
        <v>124</v>
      </c>
      <c r="D40" s="69">
        <f>年齢別人口表!C33</f>
        <v>109</v>
      </c>
      <c r="E40" s="65">
        <f t="shared" si="0"/>
        <v>233</v>
      </c>
      <c r="F40" s="63">
        <f>年齢別人口表!E33</f>
        <v>17</v>
      </c>
      <c r="G40" s="64">
        <f>年齢別人口表!F33</f>
        <v>5</v>
      </c>
      <c r="H40" s="65">
        <f t="shared" si="1"/>
        <v>22</v>
      </c>
      <c r="I40" s="70">
        <f t="shared" si="2"/>
        <v>255</v>
      </c>
      <c r="J40" s="71" t="s">
        <v>105</v>
      </c>
      <c r="K40" s="69">
        <f>年齢別人口表!B68</f>
        <v>175</v>
      </c>
      <c r="L40" s="69">
        <f>年齢別人口表!C68</f>
        <v>183</v>
      </c>
      <c r="M40" s="65">
        <f t="shared" si="3"/>
        <v>358</v>
      </c>
      <c r="N40" s="68">
        <f>年齢別人口表!E68</f>
        <v>1</v>
      </c>
      <c r="O40" s="69">
        <f>年齢別人口表!F68</f>
        <v>3</v>
      </c>
      <c r="P40" s="65">
        <f t="shared" si="4"/>
        <v>4</v>
      </c>
      <c r="Q40" s="70">
        <f t="shared" si="5"/>
        <v>362</v>
      </c>
      <c r="R40" s="71" t="s">
        <v>106</v>
      </c>
      <c r="S40" s="69">
        <f>年齢別人口表!B103</f>
        <v>1</v>
      </c>
      <c r="T40" s="69">
        <f>年齢別人口表!C103</f>
        <v>2</v>
      </c>
      <c r="U40" s="65">
        <f t="shared" si="6"/>
        <v>3</v>
      </c>
      <c r="V40" s="68">
        <f>年齢別人口表!E103</f>
        <v>0</v>
      </c>
      <c r="W40" s="69">
        <f>年齢別人口表!F103</f>
        <v>0</v>
      </c>
      <c r="X40" s="65">
        <f t="shared" si="7"/>
        <v>0</v>
      </c>
      <c r="Y40" s="92">
        <f t="shared" si="8"/>
        <v>3</v>
      </c>
      <c r="Z40" s="89"/>
      <c r="AA40" s="89"/>
      <c r="AB40" s="89"/>
      <c r="AC40" s="89"/>
      <c r="AD40" s="89"/>
      <c r="AE40" s="89"/>
      <c r="AF40" s="89"/>
      <c r="AG40" s="89"/>
      <c r="AI40" s="60">
        <f t="shared" si="12"/>
        <v>4230</v>
      </c>
      <c r="AJ40" s="60">
        <f t="shared" si="13"/>
        <v>11440</v>
      </c>
      <c r="AK40" s="60">
        <f t="shared" si="14"/>
        <v>100</v>
      </c>
      <c r="AM40" s="60">
        <f t="shared" si="16"/>
        <v>3420</v>
      </c>
      <c r="AN40" s="60">
        <f t="shared" si="17"/>
        <v>12090</v>
      </c>
      <c r="AO40" s="60">
        <f t="shared" si="18"/>
        <v>200</v>
      </c>
      <c r="AQ40" s="60">
        <f t="shared" si="20"/>
        <v>7650</v>
      </c>
      <c r="AR40" s="60">
        <f t="shared" si="21"/>
        <v>23530</v>
      </c>
      <c r="AS40" s="60">
        <f t="shared" si="22"/>
        <v>300</v>
      </c>
    </row>
    <row r="41" spans="2:46" s="60" customFormat="1" ht="21" customHeight="1" x14ac:dyDescent="0.4">
      <c r="B41" s="62" t="s">
        <v>107</v>
      </c>
      <c r="C41" s="63">
        <f>年齢別人口表!B34</f>
        <v>125</v>
      </c>
      <c r="D41" s="64">
        <f>年齢別人口表!C34</f>
        <v>114</v>
      </c>
      <c r="E41" s="65">
        <f t="shared" si="0"/>
        <v>239</v>
      </c>
      <c r="F41" s="63">
        <f>年齢別人口表!E34</f>
        <v>12</v>
      </c>
      <c r="G41" s="64">
        <f>年齢別人口表!F34</f>
        <v>3</v>
      </c>
      <c r="H41" s="65">
        <f t="shared" si="1"/>
        <v>15</v>
      </c>
      <c r="I41" s="66">
        <f t="shared" si="2"/>
        <v>254</v>
      </c>
      <c r="J41" s="75" t="s">
        <v>108</v>
      </c>
      <c r="K41" s="64">
        <f>年齢別人口表!B69</f>
        <v>167</v>
      </c>
      <c r="L41" s="64">
        <f>年齢別人口表!C69</f>
        <v>169</v>
      </c>
      <c r="M41" s="65">
        <f t="shared" si="3"/>
        <v>336</v>
      </c>
      <c r="N41" s="63">
        <f>年齢別人口表!E69</f>
        <v>1</v>
      </c>
      <c r="O41" s="64">
        <f>年齢別人口表!F69</f>
        <v>3</v>
      </c>
      <c r="P41" s="65">
        <f t="shared" si="4"/>
        <v>4</v>
      </c>
      <c r="Q41" s="66">
        <f t="shared" si="5"/>
        <v>340</v>
      </c>
      <c r="R41" s="75" t="s">
        <v>109</v>
      </c>
      <c r="S41" s="64">
        <f>年齢別人口表!B104</f>
        <v>0</v>
      </c>
      <c r="T41" s="64">
        <f>年齢別人口表!C104</f>
        <v>2</v>
      </c>
      <c r="U41" s="65">
        <f t="shared" si="6"/>
        <v>2</v>
      </c>
      <c r="V41" s="63">
        <f>年齢別人口表!E104</f>
        <v>0</v>
      </c>
      <c r="W41" s="64">
        <f>年齢別人口表!F104</f>
        <v>0</v>
      </c>
      <c r="X41" s="65">
        <f t="shared" si="7"/>
        <v>0</v>
      </c>
      <c r="Y41" s="88">
        <f t="shared" si="8"/>
        <v>2</v>
      </c>
      <c r="Z41" s="89"/>
      <c r="AA41" s="89"/>
      <c r="AB41" s="89"/>
      <c r="AC41" s="89"/>
      <c r="AD41" s="89"/>
      <c r="AE41" s="89"/>
      <c r="AF41" s="89"/>
      <c r="AG41" s="89"/>
      <c r="AI41" s="60">
        <f t="shared" si="12"/>
        <v>4247</v>
      </c>
      <c r="AJ41" s="60">
        <f t="shared" si="13"/>
        <v>11088</v>
      </c>
      <c r="AK41" s="60">
        <f t="shared" si="14"/>
        <v>0</v>
      </c>
      <c r="AM41" s="60">
        <f t="shared" si="16"/>
        <v>3627</v>
      </c>
      <c r="AN41" s="60">
        <f t="shared" si="17"/>
        <v>11352</v>
      </c>
      <c r="AO41" s="60">
        <f t="shared" si="18"/>
        <v>202</v>
      </c>
      <c r="AQ41" s="60">
        <f t="shared" si="20"/>
        <v>7874</v>
      </c>
      <c r="AR41" s="60">
        <f t="shared" si="21"/>
        <v>22440</v>
      </c>
      <c r="AS41" s="60">
        <f t="shared" si="22"/>
        <v>202</v>
      </c>
    </row>
    <row r="42" spans="2:46" s="60" customFormat="1" ht="21" customHeight="1" x14ac:dyDescent="0.4">
      <c r="B42" s="62" t="s">
        <v>110</v>
      </c>
      <c r="C42" s="63">
        <f>年齢別人口表!B35</f>
        <v>121</v>
      </c>
      <c r="D42" s="64">
        <f>年齢別人口表!C35</f>
        <v>94</v>
      </c>
      <c r="E42" s="65">
        <f t="shared" si="0"/>
        <v>215</v>
      </c>
      <c r="F42" s="63">
        <f>年齢別人口表!E35</f>
        <v>3</v>
      </c>
      <c r="G42" s="64">
        <f>年齢別人口表!F35</f>
        <v>6</v>
      </c>
      <c r="H42" s="65">
        <f t="shared" si="1"/>
        <v>9</v>
      </c>
      <c r="I42" s="66">
        <f t="shared" si="2"/>
        <v>224</v>
      </c>
      <c r="J42" s="75" t="s">
        <v>111</v>
      </c>
      <c r="K42" s="64">
        <f>年齢別人口表!B70</f>
        <v>148</v>
      </c>
      <c r="L42" s="64">
        <f>年齢別人口表!C70</f>
        <v>180</v>
      </c>
      <c r="M42" s="65">
        <f t="shared" si="3"/>
        <v>328</v>
      </c>
      <c r="N42" s="63">
        <f>年齢別人口表!E70</f>
        <v>1</v>
      </c>
      <c r="O42" s="64">
        <f>年齢別人口表!F70</f>
        <v>2</v>
      </c>
      <c r="P42" s="65">
        <f t="shared" si="4"/>
        <v>3</v>
      </c>
      <c r="Q42" s="66">
        <f t="shared" si="5"/>
        <v>331</v>
      </c>
      <c r="R42" s="75" t="s">
        <v>112</v>
      </c>
      <c r="S42" s="64">
        <f>年齢別人口表!B105</f>
        <v>0</v>
      </c>
      <c r="T42" s="64">
        <f>年齢別人口表!C105</f>
        <v>4</v>
      </c>
      <c r="U42" s="65">
        <f t="shared" si="6"/>
        <v>4</v>
      </c>
      <c r="V42" s="63">
        <f>年齢別人口表!E105</f>
        <v>0</v>
      </c>
      <c r="W42" s="64">
        <f>年齢別人口表!F105</f>
        <v>0</v>
      </c>
      <c r="X42" s="65">
        <f t="shared" si="7"/>
        <v>0</v>
      </c>
      <c r="Y42" s="88">
        <f t="shared" si="8"/>
        <v>4</v>
      </c>
      <c r="Z42" s="89"/>
      <c r="AA42" s="89"/>
      <c r="AB42" s="89"/>
      <c r="AC42" s="89"/>
      <c r="AD42" s="89"/>
      <c r="AE42" s="89"/>
      <c r="AF42" s="89"/>
      <c r="AG42" s="89"/>
      <c r="AI42" s="60">
        <f t="shared" si="12"/>
        <v>3968</v>
      </c>
      <c r="AJ42" s="60">
        <f t="shared" si="13"/>
        <v>9983</v>
      </c>
      <c r="AK42" s="60">
        <f t="shared" si="14"/>
        <v>0</v>
      </c>
      <c r="AM42" s="60">
        <f t="shared" si="16"/>
        <v>3200</v>
      </c>
      <c r="AN42" s="60">
        <f t="shared" si="17"/>
        <v>12194</v>
      </c>
      <c r="AO42" s="60">
        <f t="shared" si="18"/>
        <v>408</v>
      </c>
      <c r="AQ42" s="60">
        <f t="shared" si="20"/>
        <v>7168</v>
      </c>
      <c r="AR42" s="60">
        <f t="shared" si="21"/>
        <v>22177</v>
      </c>
      <c r="AS42" s="60">
        <f t="shared" si="22"/>
        <v>408</v>
      </c>
    </row>
    <row r="43" spans="2:46" s="60" customFormat="1" ht="21" customHeight="1" x14ac:dyDescent="0.4">
      <c r="B43" s="62" t="s">
        <v>113</v>
      </c>
      <c r="C43" s="63">
        <f>年齢別人口表!B36</f>
        <v>109</v>
      </c>
      <c r="D43" s="64">
        <f>年齢別人口表!C36</f>
        <v>96</v>
      </c>
      <c r="E43" s="65">
        <f t="shared" si="0"/>
        <v>205</v>
      </c>
      <c r="F43" s="63">
        <f>年齢別人口表!E36</f>
        <v>6</v>
      </c>
      <c r="G43" s="64">
        <f>年齢別人口表!F36</f>
        <v>7</v>
      </c>
      <c r="H43" s="65">
        <f t="shared" si="1"/>
        <v>13</v>
      </c>
      <c r="I43" s="66">
        <f t="shared" si="2"/>
        <v>218</v>
      </c>
      <c r="J43" s="75" t="s">
        <v>114</v>
      </c>
      <c r="K43" s="64">
        <f>年齢別人口表!B71</f>
        <v>169</v>
      </c>
      <c r="L43" s="64">
        <f>年齢別人口表!C71</f>
        <v>163</v>
      </c>
      <c r="M43" s="65">
        <f t="shared" si="3"/>
        <v>332</v>
      </c>
      <c r="N43" s="63">
        <f>年齢別人口表!E71</f>
        <v>2</v>
      </c>
      <c r="O43" s="64">
        <f>年齢別人口表!F71</f>
        <v>2</v>
      </c>
      <c r="P43" s="65">
        <f t="shared" si="4"/>
        <v>4</v>
      </c>
      <c r="Q43" s="66">
        <f t="shared" si="5"/>
        <v>336</v>
      </c>
      <c r="R43" s="75" t="s">
        <v>115</v>
      </c>
      <c r="S43" s="64">
        <f>年齢別人口表!B106</f>
        <v>0</v>
      </c>
      <c r="T43" s="64">
        <f>年齢別人口表!C106</f>
        <v>0</v>
      </c>
      <c r="U43" s="65">
        <f t="shared" si="6"/>
        <v>0</v>
      </c>
      <c r="V43" s="63">
        <f>年齢別人口表!E106</f>
        <v>0</v>
      </c>
      <c r="W43" s="64">
        <f>年齢別人口表!F106</f>
        <v>0</v>
      </c>
      <c r="X43" s="65">
        <f t="shared" si="7"/>
        <v>0</v>
      </c>
      <c r="Y43" s="88">
        <f t="shared" si="8"/>
        <v>0</v>
      </c>
      <c r="Z43" s="89"/>
      <c r="AA43" s="89"/>
      <c r="AB43" s="89"/>
      <c r="AC43" s="89"/>
      <c r="AD43" s="89"/>
      <c r="AE43" s="89"/>
      <c r="AF43" s="89"/>
      <c r="AG43" s="89"/>
      <c r="AI43" s="60">
        <f t="shared" si="12"/>
        <v>3795</v>
      </c>
      <c r="AJ43" s="60">
        <f t="shared" si="13"/>
        <v>11628</v>
      </c>
      <c r="AK43" s="60">
        <f t="shared" si="14"/>
        <v>0</v>
      </c>
      <c r="AM43" s="60">
        <f t="shared" si="16"/>
        <v>3399</v>
      </c>
      <c r="AN43" s="60">
        <f t="shared" si="17"/>
        <v>11220</v>
      </c>
      <c r="AO43" s="60">
        <f t="shared" si="18"/>
        <v>0</v>
      </c>
      <c r="AQ43" s="60">
        <f t="shared" si="20"/>
        <v>7194</v>
      </c>
      <c r="AR43" s="60">
        <f t="shared" si="21"/>
        <v>22848</v>
      </c>
      <c r="AS43" s="60">
        <f t="shared" si="22"/>
        <v>0</v>
      </c>
    </row>
    <row r="44" spans="2:46" s="60" customFormat="1" ht="21" customHeight="1" x14ac:dyDescent="0.4">
      <c r="B44" s="62" t="s">
        <v>116</v>
      </c>
      <c r="C44" s="63">
        <f>年齢別人口表!B37</f>
        <v>120</v>
      </c>
      <c r="D44" s="64">
        <f>年齢別人口表!C37</f>
        <v>101</v>
      </c>
      <c r="E44" s="65">
        <f t="shared" si="0"/>
        <v>221</v>
      </c>
      <c r="F44" s="63">
        <f>年齢別人口表!E37</f>
        <v>9</v>
      </c>
      <c r="G44" s="64">
        <f>年齢別人口表!F37</f>
        <v>6</v>
      </c>
      <c r="H44" s="65">
        <f t="shared" si="1"/>
        <v>15</v>
      </c>
      <c r="I44" s="66">
        <f t="shared" si="2"/>
        <v>236</v>
      </c>
      <c r="J44" s="75" t="s">
        <v>117</v>
      </c>
      <c r="K44" s="64">
        <f>年齢別人口表!B72</f>
        <v>184</v>
      </c>
      <c r="L44" s="64">
        <f>年齢別人口表!C72</f>
        <v>197</v>
      </c>
      <c r="M44" s="65">
        <f t="shared" si="3"/>
        <v>381</v>
      </c>
      <c r="N44" s="63">
        <f>年齢別人口表!E72</f>
        <v>0</v>
      </c>
      <c r="O44" s="64">
        <f>年齢別人口表!F72</f>
        <v>2</v>
      </c>
      <c r="P44" s="65">
        <f t="shared" si="4"/>
        <v>2</v>
      </c>
      <c r="Q44" s="66">
        <f t="shared" si="5"/>
        <v>383</v>
      </c>
      <c r="R44" s="75" t="s">
        <v>118</v>
      </c>
      <c r="S44" s="64">
        <f>年齢別人口表!B107</f>
        <v>0</v>
      </c>
      <c r="T44" s="64">
        <f>年齢別人口表!C107</f>
        <v>3</v>
      </c>
      <c r="U44" s="65">
        <f t="shared" si="6"/>
        <v>3</v>
      </c>
      <c r="V44" s="63">
        <f>年齢別人口表!E107</f>
        <v>0</v>
      </c>
      <c r="W44" s="64">
        <f>年齢別人口表!F107</f>
        <v>0</v>
      </c>
      <c r="X44" s="65">
        <f t="shared" si="7"/>
        <v>0</v>
      </c>
      <c r="Y44" s="88">
        <f t="shared" si="8"/>
        <v>3</v>
      </c>
      <c r="Z44" s="89"/>
      <c r="AA44" s="89"/>
      <c r="AB44" s="89"/>
      <c r="AC44" s="89"/>
      <c r="AD44" s="89"/>
      <c r="AE44" s="89"/>
      <c r="AF44" s="89"/>
      <c r="AG44" s="89"/>
      <c r="AI44" s="60">
        <f t="shared" si="12"/>
        <v>4386</v>
      </c>
      <c r="AJ44" s="60">
        <f t="shared" si="13"/>
        <v>12696</v>
      </c>
      <c r="AK44" s="60">
        <f t="shared" si="14"/>
        <v>0</v>
      </c>
      <c r="AM44" s="60">
        <f t="shared" si="16"/>
        <v>3638</v>
      </c>
      <c r="AN44" s="60">
        <f t="shared" si="17"/>
        <v>13731</v>
      </c>
      <c r="AO44" s="60">
        <f t="shared" si="18"/>
        <v>312</v>
      </c>
      <c r="AQ44" s="60">
        <f t="shared" si="20"/>
        <v>8024</v>
      </c>
      <c r="AR44" s="60">
        <f t="shared" si="21"/>
        <v>26427</v>
      </c>
      <c r="AS44" s="60">
        <f t="shared" si="22"/>
        <v>312</v>
      </c>
    </row>
    <row r="45" spans="2:46" s="60" customFormat="1" ht="21" customHeight="1" x14ac:dyDescent="0.4">
      <c r="B45" s="77" t="s">
        <v>13</v>
      </c>
      <c r="C45" s="78">
        <f t="shared" ref="C45:D45" si="65">SUM(C40:C44)</f>
        <v>599</v>
      </c>
      <c r="D45" s="79">
        <f t="shared" si="65"/>
        <v>514</v>
      </c>
      <c r="E45" s="80">
        <f t="shared" si="0"/>
        <v>1113</v>
      </c>
      <c r="F45" s="78">
        <f t="shared" ref="F45:G45" si="66">SUM(F40:F44)</f>
        <v>47</v>
      </c>
      <c r="G45" s="79">
        <f t="shared" si="66"/>
        <v>27</v>
      </c>
      <c r="H45" s="80">
        <f t="shared" si="1"/>
        <v>74</v>
      </c>
      <c r="I45" s="81">
        <f t="shared" si="2"/>
        <v>1187</v>
      </c>
      <c r="J45" s="83" t="s">
        <v>13</v>
      </c>
      <c r="K45" s="79">
        <f t="shared" ref="K45" si="67">SUM(K40:K44)</f>
        <v>843</v>
      </c>
      <c r="L45" s="79">
        <f t="shared" ref="L45" si="68">SUM(L40:L44)</f>
        <v>892</v>
      </c>
      <c r="M45" s="80">
        <f t="shared" si="3"/>
        <v>1735</v>
      </c>
      <c r="N45" s="78">
        <f t="shared" ref="N45" si="69">SUM(N40:N44)</f>
        <v>5</v>
      </c>
      <c r="O45" s="79">
        <f t="shared" ref="O45" si="70">SUM(O40:O44)</f>
        <v>12</v>
      </c>
      <c r="P45" s="80">
        <f t="shared" si="4"/>
        <v>17</v>
      </c>
      <c r="Q45" s="81">
        <f t="shared" si="5"/>
        <v>1752</v>
      </c>
      <c r="R45" s="83" t="s">
        <v>13</v>
      </c>
      <c r="S45" s="79">
        <f t="shared" ref="S45" si="71">SUM(S40:S44)</f>
        <v>1</v>
      </c>
      <c r="T45" s="79">
        <f t="shared" ref="T45" si="72">SUM(T40:T44)</f>
        <v>11</v>
      </c>
      <c r="U45" s="80">
        <f t="shared" si="6"/>
        <v>12</v>
      </c>
      <c r="V45" s="78">
        <f t="shared" ref="V45" si="73">SUM(V40:V44)</f>
        <v>0</v>
      </c>
      <c r="W45" s="79">
        <f t="shared" ref="W45" si="74">SUM(W40:W44)</f>
        <v>0</v>
      </c>
      <c r="X45" s="80">
        <f t="shared" si="7"/>
        <v>0</v>
      </c>
      <c r="Y45" s="91">
        <f t="shared" si="8"/>
        <v>12</v>
      </c>
      <c r="Z45" s="89"/>
      <c r="AA45" s="53"/>
      <c r="AB45" s="53"/>
      <c r="AC45" s="53"/>
      <c r="AD45" s="53"/>
      <c r="AE45" s="89"/>
      <c r="AF45" s="89"/>
      <c r="AG45" s="89"/>
      <c r="AK45" s="60" t="s">
        <v>7</v>
      </c>
      <c r="AL45" s="60">
        <f>SUM(AI4:AL44)</f>
        <v>679073</v>
      </c>
      <c r="AO45" s="60" t="s">
        <v>7</v>
      </c>
      <c r="AP45" s="60">
        <f>SUM(AM4:AP44)</f>
        <v>702632</v>
      </c>
      <c r="AS45" s="60" t="s">
        <v>7</v>
      </c>
      <c r="AT45" s="60">
        <f>SUM(AQ4:AT44)</f>
        <v>1381705</v>
      </c>
    </row>
    <row r="46" spans="2:46" ht="16.149999999999999" customHeight="1" x14ac:dyDescent="0.4">
      <c r="B46" s="52"/>
      <c r="C46" s="53"/>
      <c r="D46" s="53"/>
      <c r="E46" s="53"/>
      <c r="F46" s="53"/>
      <c r="G46" s="53"/>
      <c r="H46" s="53"/>
      <c r="I46" s="53"/>
      <c r="J46" s="52"/>
      <c r="K46" s="53"/>
      <c r="L46" s="53"/>
      <c r="M46" s="53"/>
      <c r="N46" s="53"/>
      <c r="O46" s="53"/>
      <c r="P46" s="53"/>
      <c r="Q46" s="53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</row>
    <row r="47" spans="2:46" ht="16.149999999999999" customHeight="1" x14ac:dyDescent="0.4">
      <c r="Z47" s="59"/>
    </row>
    <row r="48" spans="2:46" ht="16.149999999999999" customHeight="1" x14ac:dyDescent="0.4">
      <c r="Z48" s="59"/>
    </row>
    <row r="49" spans="26:26" ht="16.149999999999999" customHeight="1" x14ac:dyDescent="0.4">
      <c r="Z49" s="59"/>
    </row>
    <row r="50" spans="26:26" ht="16.149999999999999" customHeight="1" x14ac:dyDescent="0.4">
      <c r="Z50" s="59"/>
    </row>
    <row r="51" spans="26:26" ht="16.149999999999999" customHeight="1" x14ac:dyDescent="0.4">
      <c r="Z51" s="59"/>
    </row>
    <row r="52" spans="26:26" ht="16.149999999999999" customHeight="1" x14ac:dyDescent="0.4">
      <c r="Z52" s="59"/>
    </row>
    <row r="53" spans="26:26" ht="16.149999999999999" customHeight="1" x14ac:dyDescent="0.4">
      <c r="Z53" s="59"/>
    </row>
    <row r="54" spans="26:26" ht="16.149999999999999" customHeight="1" x14ac:dyDescent="0.4">
      <c r="Z54" s="59"/>
    </row>
    <row r="55" spans="26:26" ht="16.149999999999999" customHeight="1" x14ac:dyDescent="0.4">
      <c r="Z55" s="59"/>
    </row>
    <row r="56" spans="26:26" ht="16.149999999999999" customHeight="1" x14ac:dyDescent="0.4">
      <c r="Z56" s="59"/>
    </row>
    <row r="57" spans="26:26" ht="16.149999999999999" customHeight="1" x14ac:dyDescent="0.4">
      <c r="Z57" s="59"/>
    </row>
    <row r="58" spans="26:26" ht="16.149999999999999" customHeight="1" x14ac:dyDescent="0.4">
      <c r="Z58" s="59"/>
    </row>
    <row r="59" spans="26:26" ht="16.149999999999999" customHeight="1" x14ac:dyDescent="0.4">
      <c r="Z59" s="59"/>
    </row>
    <row r="60" spans="26:26" ht="16.149999999999999" customHeight="1" x14ac:dyDescent="0.4">
      <c r="Z60" s="59"/>
    </row>
    <row r="61" spans="26:26" ht="16.149999999999999" customHeight="1" x14ac:dyDescent="0.4">
      <c r="Z61" s="59"/>
    </row>
    <row r="62" spans="26:26" ht="16.149999999999999" customHeight="1" x14ac:dyDescent="0.4">
      <c r="Z62" s="59"/>
    </row>
    <row r="63" spans="26:26" ht="16.149999999999999" customHeight="1" x14ac:dyDescent="0.4">
      <c r="Z63" s="59"/>
    </row>
    <row r="64" spans="26:26" ht="16.149999999999999" customHeight="1" x14ac:dyDescent="0.4">
      <c r="Z64" s="59"/>
    </row>
    <row r="65" spans="26:26" ht="16.149999999999999" customHeight="1" x14ac:dyDescent="0.4">
      <c r="Z65" s="59"/>
    </row>
    <row r="66" spans="26:26" ht="16.149999999999999" customHeight="1" x14ac:dyDescent="0.4">
      <c r="Z66" s="59"/>
    </row>
    <row r="67" spans="26:26" ht="16.149999999999999" customHeight="1" x14ac:dyDescent="0.4">
      <c r="Z67" s="59"/>
    </row>
    <row r="68" spans="26:26" ht="16.149999999999999" customHeight="1" x14ac:dyDescent="0.4">
      <c r="Z68" s="59"/>
    </row>
    <row r="69" spans="26:26" ht="16.149999999999999" customHeight="1" x14ac:dyDescent="0.4">
      <c r="Z69" s="59"/>
    </row>
  </sheetData>
  <phoneticPr fontId="18"/>
  <pageMargins left="0" right="0" top="0.39370078740157483" bottom="0" header="0.31496062992125984" footer="0.31496062992125984"/>
  <pageSetup paperSize="9" scale="55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高橋　有花</cp:lastModifiedBy>
  <cp:lastPrinted>2024-02-01T02:15:56Z</cp:lastPrinted>
  <dcterms:created xsi:type="dcterms:W3CDTF">2023-12-15T02:52:07Z</dcterms:created>
  <dcterms:modified xsi:type="dcterms:W3CDTF">2024-04-01T05:31:36Z</dcterms:modified>
</cp:coreProperties>
</file>