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13_ncr:1_{F54E746A-C202-4EC4-A7EF-FB3F65DFCF2A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接種日の月日齢計算" sheetId="2" r:id="rId1"/>
    <sheet name="Sheet1" sheetId="5" r:id="rId2"/>
  </sheets>
  <definedNames>
    <definedName name="_１">接種日の月日齢計算!$T$3:$T$34</definedName>
    <definedName name="_10">接種日の月日齢計算!$AC$3:$AC$34</definedName>
    <definedName name="_11">接種日の月日齢計算!$AD$3:$AD$33</definedName>
    <definedName name="_12">接種日の月日齢計算!$AE$3:$AE$34</definedName>
    <definedName name="_2">接種日の月日齢計算!$U$3:$U$32</definedName>
    <definedName name="_3">接種日の月日齢計算!$V$3:$V$34</definedName>
    <definedName name="_4">接種日の月日齢計算!$W$3:$W$33</definedName>
    <definedName name="_5">接種日の月日齢計算!$X$3:$X$34</definedName>
    <definedName name="_6">接種日の月日齢計算!$Y$3:$Y$33</definedName>
    <definedName name="_7">接種日の月日齢計算!$Z$3:$Z$34</definedName>
    <definedName name="_8">接種日の月日齢計算!$AA$3:$AA$34</definedName>
    <definedName name="_9">接種日の月日齢計算!$AB$3:$AB$33</definedName>
    <definedName name="_xlnm.Print_Area" localSheetId="0">接種日の月日齢計算!$A$1:$M$37</definedName>
    <definedName name="西暦">接種日の月日齢計算!$P$3:$P$37</definedName>
    <definedName name="平成">接種日の月日齢計算!$Q$3:$Q$34</definedName>
    <definedName name="令和">接種日の月日齢計算!$R$3:$R$33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6" i="2" l="1"/>
  <c r="L30" i="2"/>
  <c r="K30" i="2" l="1"/>
  <c r="L7" i="2"/>
  <c r="L4" i="2"/>
  <c r="K4" i="2"/>
  <c r="K7" i="2"/>
  <c r="B33" i="2" l="1"/>
  <c r="C20" i="2"/>
  <c r="K17" i="2"/>
  <c r="C23" i="2" s="1"/>
  <c r="B10" i="2"/>
  <c r="K10" i="2"/>
  <c r="C22" i="2" l="1"/>
  <c r="C21" i="2"/>
  <c r="C24" i="2"/>
</calcChain>
</file>

<file path=xl/sharedStrings.xml><?xml version="1.0" encoding="utf-8"?>
<sst xmlns="http://schemas.openxmlformats.org/spreadsheetml/2006/main" count="52" uniqueCount="43">
  <si>
    <t>初回</t>
    <rPh sb="0" eb="2">
      <t>ショカイ</t>
    </rPh>
    <phoneticPr fontId="1"/>
  </si>
  <si>
    <t>2回目</t>
    <rPh sb="1" eb="3">
      <t>カイメ</t>
    </rPh>
    <phoneticPr fontId="1"/>
  </si>
  <si>
    <t>3回目</t>
    <rPh sb="1" eb="3">
      <t>カイメ</t>
    </rPh>
    <phoneticPr fontId="1"/>
  </si>
  <si>
    <t>↓　27日以上</t>
    <rPh sb="4" eb="5">
      <t>ニチ</t>
    </rPh>
    <rPh sb="5" eb="7">
      <t>イジョウ</t>
    </rPh>
    <phoneticPr fontId="1"/>
  </si>
  <si>
    <t>2回目の接種可能期間（1・3回目の接種日から起算）</t>
    <rPh sb="1" eb="3">
      <t>カイメ</t>
    </rPh>
    <rPh sb="4" eb="6">
      <t>セッシュ</t>
    </rPh>
    <rPh sb="6" eb="8">
      <t>カノウ</t>
    </rPh>
    <rPh sb="8" eb="10">
      <t>キカン</t>
    </rPh>
    <rPh sb="14" eb="16">
      <t>カイメ</t>
    </rPh>
    <rPh sb="17" eb="20">
      <t>セッシュビ</t>
    </rPh>
    <rPh sb="22" eb="24">
      <t>キサン</t>
    </rPh>
    <phoneticPr fontId="1"/>
  </si>
  <si>
    <t>＊お子様の生年月日を入力してください。</t>
    <rPh sb="2" eb="4">
      <t>コサマ</t>
    </rPh>
    <rPh sb="5" eb="9">
      <t>セイネンガッピ</t>
    </rPh>
    <rPh sb="10" eb="12">
      <t>ニュウリョク</t>
    </rPh>
    <phoneticPr fontId="1"/>
  </si>
  <si>
    <t>＊予防接種を受ける日にちを入力してください。</t>
    <rPh sb="1" eb="5">
      <t>ヨボウセッシュ</t>
    </rPh>
    <rPh sb="6" eb="7">
      <t>ウ</t>
    </rPh>
    <rPh sb="9" eb="10">
      <t>ヒ</t>
    </rPh>
    <rPh sb="13" eb="15">
      <t>ニュウリョク</t>
    </rPh>
    <phoneticPr fontId="1"/>
  </si>
  <si>
    <t>元号</t>
    <rPh sb="0" eb="2">
      <t>ゲンゴウ</t>
    </rPh>
    <phoneticPr fontId="1"/>
  </si>
  <si>
    <t>西暦</t>
    <rPh sb="0" eb="2">
      <t>セイレキ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</si>
  <si>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</si>
  <si>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</si>
  <si>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月</t>
    <rPh sb="0" eb="1">
      <t>ツキ</t>
    </rPh>
    <phoneticPr fontId="1"/>
  </si>
  <si>
    <t>1月</t>
    <rPh sb="1" eb="2">
      <t>ガツ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</si>
  <si>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</si>
  <si>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</si>
  <si>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</si>
  <si>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</si>
  <si>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</si>
  <si>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</si>
  <si>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</si>
  <si>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</si>
  <si>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</si>
  <si>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</si>
  <si>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</si>
  <si>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</si>
  <si>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</si>
  <si>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月</t>
    <rPh sb="0" eb="1">
      <t>ツキ</t>
    </rPh>
    <phoneticPr fontId="1"/>
  </si>
  <si>
    <t>令和</t>
    <rPh sb="0" eb="2">
      <t>レイワ</t>
    </rPh>
    <phoneticPr fontId="1"/>
  </si>
  <si>
    <t>＊　接種日の月齢・日齢を計算します</t>
    <rPh sb="2" eb="4">
      <t>セッシュ</t>
    </rPh>
    <rPh sb="4" eb="5">
      <t>ビ</t>
    </rPh>
    <rPh sb="6" eb="8">
      <t>ゲツレイ</t>
    </rPh>
    <rPh sb="9" eb="11">
      <t>ニチレイ</t>
    </rPh>
    <rPh sb="12" eb="14">
      <t>ケイサン</t>
    </rPh>
    <phoneticPr fontId="1"/>
  </si>
  <si>
    <t>平成</t>
    <rPh sb="0" eb="2">
      <t>ヘイセイ</t>
    </rPh>
    <phoneticPr fontId="1"/>
  </si>
  <si>
    <t>＊ワクチンの種類を選択してください</t>
    <rPh sb="6" eb="8">
      <t>シュルイ</t>
    </rPh>
    <rPh sb="9" eb="11">
      <t>センタク</t>
    </rPh>
    <phoneticPr fontId="1"/>
  </si>
  <si>
    <t>.</t>
    <phoneticPr fontId="1"/>
  </si>
  <si>
    <r>
      <t>（生後6週）標準的接種：生後2か月～</t>
    </r>
    <r>
      <rPr>
        <b/>
        <sz val="12"/>
        <color rgb="FFFF0000"/>
        <rFont val="HG丸ｺﾞｼｯｸM-PRO"/>
        <family val="3"/>
        <charset val="128"/>
      </rPr>
      <t>生後14週6日</t>
    </r>
    <rPh sb="1" eb="3">
      <t>セイゴ</t>
    </rPh>
    <rPh sb="4" eb="5">
      <t>シュウ</t>
    </rPh>
    <rPh sb="6" eb="9">
      <t>ヒョウジュンテキ</t>
    </rPh>
    <rPh sb="9" eb="11">
      <t>セッシュ</t>
    </rPh>
    <rPh sb="12" eb="14">
      <t>セイゴ</t>
    </rPh>
    <rPh sb="16" eb="17">
      <t>ゲツ</t>
    </rPh>
    <rPh sb="18" eb="20">
      <t>セイゴ</t>
    </rPh>
    <rPh sb="22" eb="23">
      <t>シュウ</t>
    </rPh>
    <rPh sb="24" eb="25">
      <t>ニチ</t>
    </rPh>
    <phoneticPr fontId="1"/>
  </si>
  <si>
    <t>＊　ロタウイルスワクチンの接種期間について</t>
    <rPh sb="13" eb="15">
      <t>セッシュ</t>
    </rPh>
    <rPh sb="15" eb="17">
      <t>キカン</t>
    </rPh>
    <phoneticPr fontId="1"/>
  </si>
  <si>
    <t>＊　B型肝炎予防ワクチンの接種間隔について</t>
    <rPh sb="3" eb="4">
      <t>ガタ</t>
    </rPh>
    <rPh sb="4" eb="6">
      <t>カンエン</t>
    </rPh>
    <rPh sb="6" eb="8">
      <t>ヨボウ</t>
    </rPh>
    <rPh sb="13" eb="15">
      <t>セッシュ</t>
    </rPh>
    <rPh sb="15" eb="17">
      <t>カンカク</t>
    </rPh>
    <phoneticPr fontId="1"/>
  </si>
  <si>
    <t>↓　接種日当日の年齢（月齢・日齢）　↓</t>
    <rPh sb="2" eb="4">
      <t>セッシュ</t>
    </rPh>
    <rPh sb="4" eb="5">
      <t>ビ</t>
    </rPh>
    <rPh sb="5" eb="7">
      <t>トウジツ</t>
    </rPh>
    <rPh sb="8" eb="10">
      <t>ネンレイ</t>
    </rPh>
    <rPh sb="11" eb="13">
      <t>ゲツレイ</t>
    </rPh>
    <rPh sb="14" eb="16">
      <t>ニチレイ</t>
    </rPh>
    <phoneticPr fontId="1"/>
  </si>
  <si>
    <r>
      <t>令和2年8月1日以降に生まれたお子さんを対象に、令和2年10月1日から定期化されました。
初回接種は、15週0日後以降の安全性が確立されていないため、</t>
    </r>
    <r>
      <rPr>
        <b/>
        <sz val="10"/>
        <color rgb="FFFF0000"/>
        <rFont val="ＭＳ Ｐゴシック"/>
        <family val="3"/>
        <charset val="128"/>
      </rPr>
      <t>生後14週6日まで</t>
    </r>
    <r>
      <rPr>
        <sz val="10"/>
        <color rgb="FF3333CC"/>
        <rFont val="ＭＳ Ｐゴシック"/>
        <family val="3"/>
        <charset val="128"/>
      </rPr>
      <t xml:space="preserve">に接種をすることが望ましいです。
</t>
    </r>
    <r>
      <rPr>
        <sz val="12"/>
        <color rgb="FF3333CC"/>
        <rFont val="ＭＳ Ｐゴシック"/>
        <family val="3"/>
        <charset val="128"/>
      </rPr>
      <t xml:space="preserve">
</t>
    </r>
    <r>
      <rPr>
        <u/>
        <sz val="12"/>
        <color rgb="FF7030A0"/>
        <rFont val="ＭＳ Ｐゴシック"/>
        <family val="3"/>
        <charset val="128"/>
      </rPr>
      <t>※　注意点　※　　上段の生年月日を入力してからご利用ください。</t>
    </r>
    <rPh sb="104" eb="107">
      <t>チュウイテン</t>
    </rPh>
    <rPh sb="111" eb="113">
      <t>ジョウダン</t>
    </rPh>
    <rPh sb="114" eb="118">
      <t>セイネンガッピ</t>
    </rPh>
    <rPh sb="119" eb="121">
      <t>ニュウリョク</t>
    </rPh>
    <rPh sb="126" eb="128">
      <t>リヨウ</t>
    </rPh>
    <phoneticPr fontId="1"/>
  </si>
  <si>
    <t>※　注意点　※　上段の生年月日を入力してからご利用ください。</t>
    <rPh sb="2" eb="5">
      <t>チュウイテン</t>
    </rPh>
    <rPh sb="8" eb="10">
      <t>ジョウダン</t>
    </rPh>
    <rPh sb="11" eb="15">
      <t>セイネンガッピ</t>
    </rPh>
    <rPh sb="16" eb="18">
      <t>ニュウリョク</t>
    </rPh>
    <rPh sb="23" eb="25">
      <t>リヨウ</t>
    </rPh>
    <phoneticPr fontId="1"/>
  </si>
  <si>
    <t>＊１回目の接種日を入力してください。</t>
    <rPh sb="2" eb="4">
      <t>カイメ</t>
    </rPh>
    <rPh sb="5" eb="7">
      <t>セッシュ</t>
    </rPh>
    <rPh sb="7" eb="8">
      <t>ビ</t>
    </rPh>
    <rPh sb="9" eb="11">
      <t>ニュウリョク</t>
    </rPh>
    <phoneticPr fontId="1"/>
  </si>
  <si>
    <t>↓　（6日以上）　</t>
    <rPh sb="4" eb="5">
      <t>ニチ</t>
    </rPh>
    <rPh sb="5" eb="7">
      <t>イジョウ</t>
    </rPh>
    <phoneticPr fontId="1"/>
  </si>
  <si>
    <t>3回目の接種可能日（１回目の接種日から起算）</t>
    <rPh sb="1" eb="3">
      <t>カイメ</t>
    </rPh>
    <rPh sb="4" eb="6">
      <t>セッシュ</t>
    </rPh>
    <rPh sb="6" eb="8">
      <t>カノウ</t>
    </rPh>
    <rPh sb="8" eb="9">
      <t>ビ</t>
    </rPh>
    <rPh sb="11" eb="13">
      <t>カイメ</t>
    </rPh>
    <rPh sb="14" eb="17">
      <t>セッシュビ</t>
    </rPh>
    <rPh sb="19" eb="21">
      <t>キサン</t>
    </rPh>
    <phoneticPr fontId="1"/>
  </si>
  <si>
    <t>　　　　139日以上</t>
    <rPh sb="7" eb="8">
      <t>ニチ</t>
    </rPh>
    <rPh sb="8" eb="10">
      <t>イジョウ</t>
    </rPh>
    <phoneticPr fontId="1"/>
  </si>
  <si>
    <t>ワクチンの種類を選択してください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</si>
</sst>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theme="1"/>
      <name val="HGS創英角ｺﾞｼｯｸUB"/>
      <family val="3"/>
      <charset val="128"/>
    </font>
    <font>
      <sz val="14"/>
      <color theme="1"/>
      <name val="HGS創英角ｺﾞｼｯｸUB"/>
      <family val="3"/>
      <charset val="128"/>
    </font>
    <font>
      <b/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rgb="FF3333CC"/>
      <name val="HG丸ｺﾞｼｯｸM-PRO"/>
      <family val="3"/>
      <charset val="128"/>
    </font>
    <font>
      <sz val="12"/>
      <color theme="0"/>
      <name val="ＭＳ Ｐゴシック"/>
      <family val="3"/>
      <charset val="128"/>
    </font>
    <font>
      <b/>
      <sz val="12"/>
      <color rgb="FFFF0000"/>
      <name val="HG丸ｺﾞｼｯｸM-PRO"/>
      <family val="3"/>
      <charset val="128"/>
    </font>
    <font>
      <sz val="14"/>
      <color theme="0"/>
      <name val="HGS創英角ｺﾞｼｯｸUB"/>
      <family val="3"/>
      <charset val="128"/>
    </font>
    <font>
      <sz val="12"/>
      <color theme="0"/>
      <name val="HGS創英角ｺﾞｼｯｸUB"/>
      <family val="3"/>
      <charset val="128"/>
    </font>
    <font>
      <sz val="14"/>
      <color rgb="FFFF0000"/>
      <name val="HGS創英角ｺﾞｼｯｸUB"/>
      <family val="3"/>
      <charset val="128"/>
    </font>
    <font>
      <sz val="16"/>
      <color rgb="FFFF0000"/>
      <name val="HGS創英角ｺﾞｼｯｸUB"/>
      <family val="3"/>
      <charset val="128"/>
    </font>
    <font>
      <sz val="10"/>
      <color rgb="FF3333CC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2"/>
      <color rgb="FF3333CC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u/>
      <sz val="12"/>
      <color rgb="FF7030A0"/>
      <name val="ＭＳ Ｐゴシック"/>
      <family val="3"/>
      <charset val="128"/>
    </font>
    <font>
      <b/>
      <u/>
      <sz val="12"/>
      <color rgb="FF7030A0"/>
      <name val="ＭＳ Ｐゴシック"/>
      <family val="3"/>
      <charset val="128"/>
    </font>
    <font>
      <b/>
      <sz val="12"/>
      <color theme="1"/>
      <name val="HGP創英角ｺﾞｼｯｸUB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ECFF"/>
        <bgColor indexed="64"/>
      </patternFill>
    </fill>
  </fills>
  <borders count="15">
    <border>
      <left/>
      <right/>
      <top/>
      <bottom/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4" fillId="3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0" fontId="11" fillId="3" borderId="0" xfId="0" applyFont="1" applyFill="1" applyAlignment="1" applyProtection="1">
      <alignment vertical="center"/>
    </xf>
    <xf numFmtId="14" fontId="9" fillId="4" borderId="3" xfId="0" applyNumberFormat="1" applyFont="1" applyFill="1" applyBorder="1" applyAlignment="1" applyProtection="1">
      <alignment horizontal="center" vertical="center"/>
    </xf>
    <xf numFmtId="0" fontId="6" fillId="3" borderId="0" xfId="0" applyFont="1" applyFill="1" applyAlignment="1" applyProtection="1">
      <alignment vertical="center"/>
    </xf>
    <xf numFmtId="0" fontId="14" fillId="3" borderId="0" xfId="0" applyFont="1" applyFill="1" applyAlignment="1" applyProtection="1">
      <alignment vertical="center"/>
    </xf>
    <xf numFmtId="0" fontId="9" fillId="4" borderId="0" xfId="0" applyFont="1" applyFill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horizontal="center"/>
    </xf>
    <xf numFmtId="0" fontId="3" fillId="3" borderId="0" xfId="0" applyFont="1" applyFill="1" applyAlignment="1" applyProtection="1"/>
    <xf numFmtId="0" fontId="7" fillId="8" borderId="0" xfId="0" applyFont="1" applyFill="1" applyAlignment="1" applyProtection="1">
      <alignment vertical="center"/>
    </xf>
    <xf numFmtId="0" fontId="7" fillId="8" borderId="0" xfId="0" applyFont="1" applyFill="1" applyAlignment="1" applyProtection="1">
      <alignment horizontal="center" vertical="center"/>
    </xf>
    <xf numFmtId="0" fontId="4" fillId="9" borderId="0" xfId="0" applyFont="1" applyFill="1" applyAlignment="1" applyProtection="1">
      <alignment vertical="center"/>
    </xf>
    <xf numFmtId="0" fontId="4" fillId="9" borderId="0" xfId="0" applyFont="1" applyFill="1" applyAlignment="1" applyProtection="1">
      <alignment horizontal="center" vertical="center"/>
    </xf>
    <xf numFmtId="0" fontId="7" fillId="9" borderId="0" xfId="0" applyFont="1" applyFill="1" applyAlignment="1" applyProtection="1">
      <alignment vertical="center"/>
    </xf>
    <xf numFmtId="14" fontId="9" fillId="3" borderId="0" xfId="0" applyNumberFormat="1" applyFont="1" applyFill="1" applyBorder="1" applyAlignment="1" applyProtection="1">
      <alignment horizontal="center" vertical="center"/>
    </xf>
    <xf numFmtId="0" fontId="18" fillId="3" borderId="0" xfId="0" applyNumberFormat="1" applyFont="1" applyFill="1" applyBorder="1" applyAlignment="1" applyProtection="1">
      <alignment horizontal="left" vertical="center"/>
    </xf>
    <xf numFmtId="0" fontId="9" fillId="3" borderId="0" xfId="0" applyFont="1" applyFill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vertical="center"/>
    </xf>
    <xf numFmtId="0" fontId="4" fillId="5" borderId="0" xfId="0" applyFont="1" applyFill="1" applyAlignment="1" applyProtection="1">
      <alignment horizontal="center" vertical="center"/>
    </xf>
    <xf numFmtId="0" fontId="7" fillId="5" borderId="0" xfId="0" applyFont="1" applyFill="1" applyAlignment="1" applyProtection="1">
      <alignment vertical="center"/>
    </xf>
    <xf numFmtId="0" fontId="25" fillId="3" borderId="0" xfId="0" applyFont="1" applyFill="1" applyAlignment="1" applyProtection="1"/>
    <xf numFmtId="0" fontId="9" fillId="4" borderId="0" xfId="0" applyFont="1" applyFill="1" applyAlignment="1" applyProtection="1">
      <alignment horizontal="right" vertical="center"/>
      <protection locked="0"/>
    </xf>
    <xf numFmtId="0" fontId="2" fillId="3" borderId="0" xfId="0" applyFont="1" applyFill="1" applyAlignment="1" applyProtection="1">
      <alignment horizontal="right"/>
    </xf>
    <xf numFmtId="0" fontId="2" fillId="3" borderId="4" xfId="0" applyFont="1" applyFill="1" applyBorder="1" applyAlignment="1" applyProtection="1">
      <alignment horizontal="right"/>
    </xf>
    <xf numFmtId="0" fontId="9" fillId="4" borderId="5" xfId="0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8" fillId="3" borderId="0" xfId="0" applyFont="1" applyFill="1" applyAlignment="1" applyProtection="1">
      <alignment vertical="center"/>
    </xf>
    <xf numFmtId="0" fontId="26" fillId="3" borderId="0" xfId="0" applyFont="1" applyFill="1" applyAlignment="1" applyProtection="1">
      <alignment horizontal="left" vertical="center"/>
    </xf>
    <xf numFmtId="0" fontId="10" fillId="3" borderId="0" xfId="0" applyFont="1" applyFill="1" applyAlignment="1" applyProtection="1">
      <alignment horizontal="left"/>
    </xf>
    <xf numFmtId="0" fontId="10" fillId="3" borderId="0" xfId="0" applyFont="1" applyFill="1" applyAlignment="1" applyProtection="1"/>
    <xf numFmtId="0" fontId="10" fillId="3" borderId="0" xfId="0" applyFont="1" applyFill="1" applyAlignment="1" applyProtection="1">
      <alignment vertical="center"/>
    </xf>
    <xf numFmtId="0" fontId="11" fillId="3" borderId="0" xfId="0" applyFont="1" applyFill="1" applyAlignment="1" applyProtection="1">
      <alignment horizontal="center" vertical="center"/>
    </xf>
    <xf numFmtId="0" fontId="11" fillId="3" borderId="0" xfId="0" applyFont="1" applyFill="1" applyAlignment="1" applyProtection="1">
      <alignment horizontal="center" vertical="center" wrapText="1"/>
    </xf>
    <xf numFmtId="0" fontId="14" fillId="3" borderId="0" xfId="0" applyFont="1" applyFill="1" applyAlignment="1" applyProtection="1">
      <alignment horizontal="center" vertical="center"/>
    </xf>
    <xf numFmtId="0" fontId="7" fillId="3" borderId="0" xfId="0" applyFont="1" applyFill="1" applyAlignment="1" applyProtection="1">
      <alignment vertical="center"/>
    </xf>
    <xf numFmtId="0" fontId="13" fillId="3" borderId="0" xfId="0" applyFont="1" applyFill="1" applyAlignment="1" applyProtection="1">
      <alignment vertical="center"/>
    </xf>
    <xf numFmtId="0" fontId="13" fillId="3" borderId="0" xfId="0" applyFont="1" applyFill="1" applyAlignment="1" applyProtection="1">
      <alignment horizontal="center" vertical="center"/>
    </xf>
    <xf numFmtId="0" fontId="16" fillId="7" borderId="4" xfId="0" applyFont="1" applyFill="1" applyBorder="1" applyAlignment="1" applyProtection="1">
      <alignment horizontal="center" vertical="center"/>
    </xf>
    <xf numFmtId="0" fontId="16" fillId="7" borderId="5" xfId="0" applyFont="1" applyFill="1" applyBorder="1" applyAlignment="1" applyProtection="1">
      <alignment horizontal="center" vertical="center"/>
    </xf>
    <xf numFmtId="0" fontId="16" fillId="7" borderId="6" xfId="0" applyFont="1" applyFill="1" applyBorder="1" applyAlignment="1" applyProtection="1">
      <alignment horizontal="center" vertical="center"/>
    </xf>
    <xf numFmtId="0" fontId="15" fillId="3" borderId="7" xfId="0" applyFont="1" applyFill="1" applyBorder="1" applyAlignment="1" applyProtection="1">
      <alignment horizontal="center"/>
    </xf>
    <xf numFmtId="0" fontId="17" fillId="3" borderId="0" xfId="0" applyFont="1" applyFill="1" applyAlignment="1" applyProtection="1">
      <alignment horizontal="center" vertical="center" wrapText="1"/>
    </xf>
    <xf numFmtId="0" fontId="9" fillId="2" borderId="8" xfId="0" applyFont="1" applyFill="1" applyBorder="1" applyAlignment="1" applyProtection="1">
      <alignment horizontal="center" vertical="center" shrinkToFit="1"/>
      <protection locked="0"/>
    </xf>
    <xf numFmtId="0" fontId="9" fillId="2" borderId="9" xfId="0" applyFont="1" applyFill="1" applyBorder="1" applyAlignment="1" applyProtection="1">
      <alignment horizontal="center" vertical="center" shrinkToFit="1"/>
      <protection locked="0"/>
    </xf>
    <xf numFmtId="0" fontId="9" fillId="2" borderId="10" xfId="0" applyFont="1" applyFill="1" applyBorder="1" applyAlignment="1" applyProtection="1">
      <alignment horizontal="center" vertical="center" shrinkToFit="1"/>
      <protection locked="0"/>
    </xf>
    <xf numFmtId="14" fontId="21" fillId="6" borderId="4" xfId="0" applyNumberFormat="1" applyFont="1" applyFill="1" applyBorder="1" applyAlignment="1" applyProtection="1">
      <alignment horizontal="center" vertical="center" shrinkToFit="1"/>
    </xf>
    <xf numFmtId="14" fontId="21" fillId="6" borderId="5" xfId="0" applyNumberFormat="1" applyFont="1" applyFill="1" applyBorder="1" applyAlignment="1" applyProtection="1">
      <alignment horizontal="center" vertical="center" shrinkToFit="1"/>
    </xf>
    <xf numFmtId="14" fontId="21" fillId="6" borderId="6" xfId="0" applyNumberFormat="1" applyFont="1" applyFill="1" applyBorder="1" applyAlignment="1" applyProtection="1">
      <alignment horizontal="center" vertical="center" shrinkToFit="1"/>
    </xf>
    <xf numFmtId="14" fontId="21" fillId="6" borderId="4" xfId="0" applyNumberFormat="1" applyFont="1" applyFill="1" applyBorder="1" applyAlignment="1" applyProtection="1">
      <alignment horizontal="center" vertical="center"/>
    </xf>
    <xf numFmtId="14" fontId="21" fillId="6" borderId="5" xfId="0" applyNumberFormat="1" applyFont="1" applyFill="1" applyBorder="1" applyAlignment="1" applyProtection="1">
      <alignment horizontal="center" vertical="center"/>
    </xf>
    <xf numFmtId="14" fontId="21" fillId="6" borderId="6" xfId="0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left" vertical="center"/>
    </xf>
    <xf numFmtId="0" fontId="8" fillId="3" borderId="11" xfId="0" applyFont="1" applyFill="1" applyBorder="1" applyAlignment="1" applyProtection="1">
      <alignment horizontal="center" vertical="center"/>
    </xf>
    <xf numFmtId="0" fontId="8" fillId="3" borderId="12" xfId="0" applyFont="1" applyFill="1" applyBorder="1" applyAlignment="1" applyProtection="1">
      <alignment horizontal="center" vertical="center"/>
    </xf>
    <xf numFmtId="14" fontId="20" fillId="10" borderId="12" xfId="0" applyNumberFormat="1" applyFont="1" applyFill="1" applyBorder="1" applyAlignment="1" applyProtection="1">
      <alignment horizontal="center" vertical="center" shrinkToFit="1"/>
    </xf>
    <xf numFmtId="14" fontId="20" fillId="10" borderId="14" xfId="0" applyNumberFormat="1" applyFont="1" applyFill="1" applyBorder="1" applyAlignment="1" applyProtection="1">
      <alignment horizontal="center" vertical="center" shrinkToFit="1"/>
    </xf>
    <xf numFmtId="14" fontId="20" fillId="10" borderId="1" xfId="0" applyNumberFormat="1" applyFont="1" applyFill="1" applyBorder="1" applyAlignment="1" applyProtection="1">
      <alignment horizontal="center" vertical="center" shrinkToFit="1"/>
    </xf>
    <xf numFmtId="0" fontId="20" fillId="10" borderId="12" xfId="0" applyFont="1" applyFill="1" applyBorder="1" applyAlignment="1" applyProtection="1">
      <alignment horizontal="center" vertical="center" shrinkToFit="1"/>
    </xf>
    <xf numFmtId="0" fontId="20" fillId="10" borderId="14" xfId="0" applyFont="1" applyFill="1" applyBorder="1" applyAlignment="1" applyProtection="1">
      <alignment horizontal="center" vertical="center" shrinkToFit="1"/>
    </xf>
    <xf numFmtId="0" fontId="20" fillId="10" borderId="1" xfId="0" applyFont="1" applyFill="1" applyBorder="1" applyAlignment="1" applyProtection="1">
      <alignment horizontal="center" vertical="center" shrinkToFit="1"/>
    </xf>
    <xf numFmtId="0" fontId="2" fillId="3" borderId="11" xfId="0" applyFont="1" applyFill="1" applyBorder="1" applyAlignment="1" applyProtection="1">
      <alignment horizontal="center" vertical="center" shrinkToFit="1"/>
    </xf>
    <xf numFmtId="0" fontId="2" fillId="3" borderId="13" xfId="0" applyFont="1" applyFill="1" applyBorder="1" applyAlignment="1" applyProtection="1">
      <alignment horizontal="center" vertical="center" shrinkToFit="1"/>
    </xf>
    <xf numFmtId="0" fontId="2" fillId="3" borderId="2" xfId="0" applyFont="1" applyFill="1" applyBorder="1" applyAlignment="1" applyProtection="1">
      <alignment horizontal="center" vertical="center" shrinkToFit="1"/>
    </xf>
    <xf numFmtId="0" fontId="19" fillId="3" borderId="11" xfId="0" applyFont="1" applyFill="1" applyBorder="1" applyAlignment="1" applyProtection="1">
      <alignment horizontal="center" vertical="center" shrinkToFit="1"/>
    </xf>
    <xf numFmtId="0" fontId="19" fillId="3" borderId="13" xfId="0" applyFont="1" applyFill="1" applyBorder="1" applyAlignment="1" applyProtection="1">
      <alignment horizontal="center" vertical="center" shrinkToFit="1"/>
    </xf>
    <xf numFmtId="0" fontId="19" fillId="3" borderId="2" xfId="0" applyFont="1" applyFill="1" applyBorder="1" applyAlignment="1" applyProtection="1">
      <alignment horizontal="center" vertical="center" shrinkToFit="1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3">
    <dxf>
      <font>
        <color theme="1"/>
      </font>
      <fill>
        <patternFill>
          <bgColor theme="0"/>
        </patternFill>
      </fill>
    </dxf>
    <dxf>
      <font>
        <color theme="1"/>
      </font>
      <fill>
        <patternFill patternType="gray0625">
          <fgColor theme="7" tint="0.59996337778862885"/>
          <bgColor theme="0"/>
        </patternFill>
      </fill>
    </dxf>
    <dxf>
      <font>
        <b/>
        <i val="0"/>
        <color rgb="FF3333CC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CCCC"/>
      <color rgb="FFCCECFF"/>
      <color rgb="FF3333CC"/>
      <color rgb="FF99C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1886695</xdr:colOff>
      <xdr:row>31</xdr:row>
      <xdr:rowOff>268945</xdr:rowOff>
    </xdr:from>
    <xdr:to>
      <xdr:col>10</xdr:col>
      <xdr:colOff>1925543</xdr:colOff>
      <xdr:row>35</xdr:row>
      <xdr:rowOff>258670</xdr:rowOff>
    </xdr:to>
    <xdr:sp macro="" textlink="">
      <xdr:nvSpPr>
        <xdr:cNvPr id="2" name="矢印: 折線 1">
          <a:extLst>
            <a:ext uri="{FF2B5EF4-FFF2-40B4-BE49-F238E27FC236}">
              <a16:creationId xmlns:a16="http://schemas.microsoft.com/office/drawing/2014/main" id="{472F07D8-5312-4C61-9EC4-E39E1C452919}"/>
            </a:ext>
          </a:extLst>
        </xdr:cNvPr>
        <xdr:cNvSpPr/>
      </xdr:nvSpPr>
      <xdr:spPr>
        <a:xfrm rot="5400000">
          <a:off x="5754874" y="12021766"/>
          <a:ext cx="1513725" cy="38848"/>
        </a:xfrm>
        <a:prstGeom prst="bentArrow">
          <a:avLst>
            <a:gd name="adj1" fmla="val 10714"/>
            <a:gd name="adj2" fmla="val 25000"/>
            <a:gd name="adj3" fmla="val 25000"/>
            <a:gd name="adj4" fmla="val 43750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11205</xdr:colOff>
      <xdr:row>29</xdr:row>
      <xdr:rowOff>134474</xdr:rowOff>
    </xdr:from>
    <xdr:to>
      <xdr:col>11</xdr:col>
      <xdr:colOff>459441</xdr:colOff>
      <xdr:row>34</xdr:row>
      <xdr:rowOff>235323</xdr:rowOff>
    </xdr:to>
    <xdr:sp macro="" textlink="">
      <xdr:nvSpPr>
        <xdr:cNvPr id="3" name="矢印: 折線 2">
          <a:extLst>
            <a:ext uri="{FF2B5EF4-FFF2-40B4-BE49-F238E27FC236}">
              <a16:creationId xmlns:a16="http://schemas.microsoft.com/office/drawing/2014/main" id="{01C0999B-6ACC-4EDE-A949-DCFEE73DC563}"/>
            </a:ext>
          </a:extLst>
        </xdr:cNvPr>
        <xdr:cNvSpPr/>
      </xdr:nvSpPr>
      <xdr:spPr>
        <a:xfrm rot="5400000">
          <a:off x="3692339" y="10886516"/>
          <a:ext cx="1871379" cy="874060"/>
        </a:xfrm>
        <a:prstGeom prst="bentArrow">
          <a:avLst>
            <a:gd name="adj1" fmla="val 10714"/>
            <a:gd name="adj2" fmla="val 25000"/>
            <a:gd name="adj3" fmla="val 25000"/>
            <a:gd name="adj4" fmla="val 43750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8A11C-258B-43FE-9984-95B89D31D27E}">
  <sheetPr>
    <tabColor rgb="FFFFC000"/>
  </sheetPr>
  <dimension ref="A1:AG37"/>
  <sheetViews>
    <sheetView tabSelected="1" zoomScaleNormal="100" zoomScaleSheetLayoutView="55" workbookViewId="0">
      <selection activeCell="B4" sqref="B4"/>
    </sheetView>
  </sheetViews>
  <sheetFormatPr defaultColWidth="15.625" defaultRowHeight="30" customHeight="1"/>
  <cols>
    <col min="1" max="1" width="9.625" style="1" customWidth="1"/>
    <col min="2" max="3" width="7.625" style="1" customWidth="1"/>
    <col min="4" max="4" width="3.625" style="2" customWidth="1"/>
    <col min="5" max="5" width="7.625" style="1" customWidth="1"/>
    <col min="6" max="6" width="3.625" style="2" customWidth="1"/>
    <col min="7" max="7" width="7.625" style="1" customWidth="1"/>
    <col min="8" max="9" width="3.625" style="1" customWidth="1"/>
    <col min="10" max="10" width="5.625" style="1" customWidth="1"/>
    <col min="11" max="11" width="25.625" style="1" hidden="1" customWidth="1"/>
    <col min="12" max="13" width="12.625" style="1" customWidth="1"/>
    <col min="14" max="14" width="4.625" style="3" customWidth="1"/>
    <col min="15" max="15" width="9.25" style="34" customWidth="1"/>
    <col min="16" max="16" width="7.125" style="34" customWidth="1"/>
    <col min="17" max="32" width="5.625" style="34" customWidth="1"/>
    <col min="33" max="33" width="15.625" style="3"/>
    <col min="34" max="16384" width="15.625" style="1"/>
  </cols>
  <sheetData>
    <row r="1" spans="1:33" ht="8.25" customHeight="1"/>
    <row r="2" spans="1:33" s="37" customFormat="1" ht="30" customHeight="1">
      <c r="A2" s="11"/>
      <c r="B2" s="11" t="s">
        <v>28</v>
      </c>
      <c r="C2" s="11"/>
      <c r="D2" s="12"/>
      <c r="E2" s="11"/>
      <c r="F2" s="12"/>
      <c r="G2" s="11"/>
      <c r="H2" s="11"/>
      <c r="I2" s="11"/>
      <c r="J2" s="11"/>
      <c r="K2" s="11"/>
      <c r="L2" s="11"/>
      <c r="M2" s="11"/>
      <c r="N2" s="38"/>
      <c r="O2" s="34" t="s">
        <v>7</v>
      </c>
      <c r="P2" s="34" t="s">
        <v>8</v>
      </c>
      <c r="Q2" s="34" t="s">
        <v>9</v>
      </c>
      <c r="R2" s="34" t="s">
        <v>10</v>
      </c>
      <c r="S2" s="34" t="s">
        <v>11</v>
      </c>
      <c r="T2" s="35" t="s">
        <v>12</v>
      </c>
      <c r="U2" s="35" t="s">
        <v>15</v>
      </c>
      <c r="V2" s="35" t="s">
        <v>16</v>
      </c>
      <c r="W2" s="35" t="s">
        <v>17</v>
      </c>
      <c r="X2" s="35" t="s">
        <v>18</v>
      </c>
      <c r="Y2" s="35" t="s">
        <v>19</v>
      </c>
      <c r="Z2" s="35" t="s">
        <v>20</v>
      </c>
      <c r="AA2" s="35" t="s">
        <v>21</v>
      </c>
      <c r="AB2" s="35" t="s">
        <v>22</v>
      </c>
      <c r="AC2" s="35" t="s">
        <v>23</v>
      </c>
      <c r="AD2" s="35" t="s">
        <v>24</v>
      </c>
      <c r="AE2" s="35" t="s">
        <v>25</v>
      </c>
      <c r="AF2" s="39"/>
      <c r="AG2" s="38"/>
    </row>
    <row r="3" spans="1:33" ht="30" customHeight="1" thickBot="1">
      <c r="B3" s="10" t="s">
        <v>5</v>
      </c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</row>
    <row r="4" spans="1:33" ht="30" customHeight="1" thickTop="1" thickBot="1">
      <c r="B4" s="23"/>
      <c r="C4" s="7"/>
      <c r="D4" s="9" t="s">
        <v>13</v>
      </c>
      <c r="E4" s="7"/>
      <c r="F4" s="9" t="s">
        <v>26</v>
      </c>
      <c r="G4" s="7"/>
      <c r="H4" s="9" t="s">
        <v>14</v>
      </c>
      <c r="I4" s="9"/>
      <c r="K4" s="4" t="str">
        <f>IF(B4="西暦",C4&amp;"/"&amp;E4&amp;"/"&amp;G4,IF(B4="平成","H"&amp;C4&amp;"."&amp;E4&amp;"."&amp;G4,IF(B4="令和","R"&amp;C4&amp;"."&amp;E4&amp;"."&amp;G4,"")))</f>
        <v/>
      </c>
      <c r="L4" s="17">
        <f>IF(SUM(COUNTBLANK(B4:C4),COUNTBLANK(E4),COUNTBLANK(G4))&gt;0,1,0)</f>
        <v>1</v>
      </c>
      <c r="O4" s="34" t="s">
        <v>8</v>
      </c>
      <c r="P4" s="34">
        <v>1997</v>
      </c>
      <c r="Q4" s="34">
        <v>1</v>
      </c>
      <c r="R4" s="34">
        <v>1</v>
      </c>
      <c r="S4" s="34">
        <v>1</v>
      </c>
      <c r="T4" s="34">
        <v>1</v>
      </c>
      <c r="U4" s="34">
        <v>1</v>
      </c>
      <c r="V4" s="34">
        <v>1</v>
      </c>
      <c r="W4" s="34">
        <v>1</v>
      </c>
      <c r="X4" s="34">
        <v>1</v>
      </c>
      <c r="Y4" s="34">
        <v>1</v>
      </c>
      <c r="Z4" s="34">
        <v>1</v>
      </c>
      <c r="AA4" s="34">
        <v>1</v>
      </c>
      <c r="AB4" s="34">
        <v>1</v>
      </c>
      <c r="AC4" s="34">
        <v>1</v>
      </c>
      <c r="AD4" s="34">
        <v>1</v>
      </c>
      <c r="AE4" s="34">
        <v>1</v>
      </c>
    </row>
    <row r="5" spans="1:33" ht="9.9499999999999993" customHeight="1" thickTop="1">
      <c r="B5" s="18"/>
      <c r="C5" s="18"/>
      <c r="D5" s="9"/>
      <c r="E5" s="18"/>
      <c r="F5" s="9"/>
      <c r="G5" s="18"/>
      <c r="H5" s="9"/>
      <c r="I5" s="9"/>
      <c r="K5" s="16"/>
      <c r="L5" s="17"/>
      <c r="O5" s="34" t="s">
        <v>29</v>
      </c>
      <c r="P5" s="34">
        <v>1998</v>
      </c>
      <c r="Q5" s="34">
        <v>2</v>
      </c>
      <c r="R5" s="34">
        <v>2</v>
      </c>
      <c r="S5" s="34">
        <v>2</v>
      </c>
      <c r="T5" s="34">
        <v>2</v>
      </c>
      <c r="U5" s="34">
        <v>2</v>
      </c>
      <c r="V5" s="34">
        <v>2</v>
      </c>
      <c r="W5" s="34">
        <v>2</v>
      </c>
      <c r="X5" s="34">
        <v>2</v>
      </c>
      <c r="Y5" s="34">
        <v>2</v>
      </c>
      <c r="Z5" s="34">
        <v>2</v>
      </c>
      <c r="AA5" s="34">
        <v>2</v>
      </c>
      <c r="AB5" s="34">
        <v>2</v>
      </c>
      <c r="AC5" s="34">
        <v>2</v>
      </c>
      <c r="AD5" s="34">
        <v>2</v>
      </c>
      <c r="AE5" s="34">
        <v>2</v>
      </c>
    </row>
    <row r="6" spans="1:33" ht="30" customHeight="1" thickBot="1">
      <c r="B6" s="10" t="s">
        <v>6</v>
      </c>
      <c r="L6" s="3"/>
      <c r="O6" s="34" t="s">
        <v>10</v>
      </c>
      <c r="P6" s="34">
        <v>1999</v>
      </c>
      <c r="Q6" s="34">
        <v>3</v>
      </c>
      <c r="R6" s="34">
        <v>3</v>
      </c>
      <c r="S6" s="34">
        <v>3</v>
      </c>
      <c r="T6" s="34">
        <v>3</v>
      </c>
      <c r="U6" s="34">
        <v>3</v>
      </c>
      <c r="V6" s="34">
        <v>3</v>
      </c>
      <c r="W6" s="34">
        <v>3</v>
      </c>
      <c r="X6" s="34">
        <v>3</v>
      </c>
      <c r="Y6" s="34">
        <v>3</v>
      </c>
      <c r="Z6" s="34">
        <v>3</v>
      </c>
      <c r="AA6" s="34">
        <v>3</v>
      </c>
      <c r="AB6" s="34">
        <v>3</v>
      </c>
      <c r="AC6" s="34">
        <v>3</v>
      </c>
      <c r="AD6" s="34">
        <v>3</v>
      </c>
      <c r="AE6" s="34">
        <v>3</v>
      </c>
    </row>
    <row r="7" spans="1:33" ht="30" customHeight="1" thickTop="1" thickBot="1">
      <c r="B7" s="24" t="s">
        <v>27</v>
      </c>
      <c r="C7" s="7"/>
      <c r="D7" s="9" t="s">
        <v>13</v>
      </c>
      <c r="E7" s="7"/>
      <c r="F7" s="9" t="s">
        <v>26</v>
      </c>
      <c r="G7" s="7"/>
      <c r="H7" s="9" t="s">
        <v>14</v>
      </c>
      <c r="I7" s="9"/>
      <c r="K7" s="4" t="str">
        <f>IF(B7="西暦",C7&amp;"/"&amp;E7&amp;"/"&amp;G7,IF(B7="平成","H"&amp;C7&amp;"."&amp;E7&amp;"."&amp;G7,IF(B7="令和","R"&amp;C7&amp;"."&amp;E7&amp;"."&amp;G7,"")))</f>
        <v>R..</v>
      </c>
      <c r="L7" s="17">
        <f>IF(SUM(COUNTBLANK(C7),COUNTBLANK(E7),COUNTBLANK(G7))&gt;0,2,0)</f>
        <v>2</v>
      </c>
      <c r="P7" s="34">
        <v>2000</v>
      </c>
      <c r="Q7" s="34">
        <v>4</v>
      </c>
      <c r="R7" s="34">
        <v>4</v>
      </c>
      <c r="S7" s="34">
        <v>4</v>
      </c>
      <c r="T7" s="34">
        <v>4</v>
      </c>
      <c r="U7" s="34">
        <v>4</v>
      </c>
      <c r="V7" s="34">
        <v>4</v>
      </c>
      <c r="W7" s="34">
        <v>4</v>
      </c>
      <c r="X7" s="34">
        <v>4</v>
      </c>
      <c r="Y7" s="34">
        <v>4</v>
      </c>
      <c r="Z7" s="34">
        <v>4</v>
      </c>
      <c r="AA7" s="34">
        <v>4</v>
      </c>
      <c r="AB7" s="34">
        <v>4</v>
      </c>
      <c r="AC7" s="34">
        <v>4</v>
      </c>
      <c r="AD7" s="34">
        <v>4</v>
      </c>
      <c r="AE7" s="34">
        <v>4</v>
      </c>
    </row>
    <row r="8" spans="1:33" ht="9.9499999999999993" customHeight="1" thickTop="1">
      <c r="P8" s="34">
        <v>2001</v>
      </c>
      <c r="Q8" s="34">
        <v>5</v>
      </c>
      <c r="R8" s="34">
        <v>5</v>
      </c>
      <c r="S8" s="34">
        <v>5</v>
      </c>
      <c r="T8" s="34">
        <v>5</v>
      </c>
      <c r="U8" s="34">
        <v>5</v>
      </c>
      <c r="V8" s="34">
        <v>5</v>
      </c>
      <c r="W8" s="34">
        <v>5</v>
      </c>
      <c r="X8" s="34">
        <v>5</v>
      </c>
      <c r="Y8" s="34">
        <v>5</v>
      </c>
      <c r="Z8" s="34">
        <v>5</v>
      </c>
      <c r="AA8" s="34">
        <v>5</v>
      </c>
      <c r="AB8" s="34">
        <v>5</v>
      </c>
      <c r="AC8" s="34">
        <v>5</v>
      </c>
      <c r="AD8" s="34">
        <v>5</v>
      </c>
      <c r="AE8" s="34">
        <v>5</v>
      </c>
    </row>
    <row r="9" spans="1:33" s="5" customFormat="1" ht="30" customHeight="1" thickBot="1">
      <c r="B9" s="43" t="s">
        <v>35</v>
      </c>
      <c r="C9" s="43"/>
      <c r="D9" s="43"/>
      <c r="E9" s="43"/>
      <c r="F9" s="43"/>
      <c r="G9" s="43"/>
      <c r="H9" s="43"/>
      <c r="I9" s="43"/>
      <c r="J9" s="43"/>
      <c r="N9" s="6"/>
      <c r="O9" s="36"/>
      <c r="P9" s="34">
        <v>2002</v>
      </c>
      <c r="Q9" s="34">
        <v>6</v>
      </c>
      <c r="R9" s="34">
        <v>6</v>
      </c>
      <c r="S9" s="34">
        <v>6</v>
      </c>
      <c r="T9" s="34">
        <v>6</v>
      </c>
      <c r="U9" s="34">
        <v>6</v>
      </c>
      <c r="V9" s="34">
        <v>6</v>
      </c>
      <c r="W9" s="34">
        <v>6</v>
      </c>
      <c r="X9" s="34">
        <v>6</v>
      </c>
      <c r="Y9" s="34">
        <v>6</v>
      </c>
      <c r="Z9" s="34">
        <v>6</v>
      </c>
      <c r="AA9" s="34">
        <v>6</v>
      </c>
      <c r="AB9" s="34">
        <v>6</v>
      </c>
      <c r="AC9" s="34">
        <v>6</v>
      </c>
      <c r="AD9" s="34">
        <v>6</v>
      </c>
      <c r="AE9" s="34">
        <v>6</v>
      </c>
      <c r="AF9" s="34"/>
      <c r="AG9" s="6"/>
    </row>
    <row r="10" spans="1:33" ht="30" customHeight="1" thickBot="1">
      <c r="B10" s="40" t="str">
        <f>IF(SUM(L4,L7)=3,"生年月日・接種日を入力してください",IF(SUM(L4,L7)=1,"生年月日を入力してください",IF(SUM(L4,L7)=2,"接種日を入力してください",IF(K4&gt;K7,"入力した内容に誤りがあります",DATEDIF(K4,K7,"Y")&amp;"歳　"&amp;DATEDIF(K4,K7,"YM")&amp;"か月　"&amp;DATEDIF(K4,K7,"MD")&amp;"日　（ "&amp;INT(K10/7)&amp;"週 "&amp;MOD(K10,7)&amp;"日 ）"))))</f>
        <v>生年月日・接種日を入力してください</v>
      </c>
      <c r="C10" s="41"/>
      <c r="D10" s="41"/>
      <c r="E10" s="41"/>
      <c r="F10" s="41"/>
      <c r="G10" s="41"/>
      <c r="H10" s="41"/>
      <c r="I10" s="41"/>
      <c r="J10" s="42"/>
      <c r="K10" s="3" t="e">
        <f>DATEDIF(K4,K7,"D")</f>
        <v>#VALUE!</v>
      </c>
      <c r="L10" s="3"/>
      <c r="P10" s="34">
        <v>2003</v>
      </c>
      <c r="Q10" s="34">
        <v>7</v>
      </c>
      <c r="R10" s="34">
        <v>7</v>
      </c>
      <c r="S10" s="34">
        <v>7</v>
      </c>
      <c r="T10" s="34">
        <v>7</v>
      </c>
      <c r="U10" s="34">
        <v>7</v>
      </c>
      <c r="V10" s="34">
        <v>7</v>
      </c>
      <c r="W10" s="34">
        <v>7</v>
      </c>
      <c r="X10" s="34">
        <v>7</v>
      </c>
      <c r="Y10" s="34">
        <v>7</v>
      </c>
      <c r="Z10" s="34">
        <v>7</v>
      </c>
      <c r="AA10" s="34">
        <v>7</v>
      </c>
      <c r="AB10" s="34">
        <v>7</v>
      </c>
      <c r="AC10" s="34">
        <v>7</v>
      </c>
      <c r="AD10" s="34">
        <v>7</v>
      </c>
      <c r="AE10" s="34">
        <v>7</v>
      </c>
    </row>
    <row r="11" spans="1:33" ht="30" customHeight="1">
      <c r="P11" s="34">
        <v>2004</v>
      </c>
      <c r="Q11" s="34">
        <v>8</v>
      </c>
      <c r="R11" s="34">
        <v>8</v>
      </c>
      <c r="S11" s="34">
        <v>8</v>
      </c>
      <c r="T11" s="34">
        <v>8</v>
      </c>
      <c r="U11" s="34">
        <v>8</v>
      </c>
      <c r="V11" s="34">
        <v>8</v>
      </c>
      <c r="W11" s="34">
        <v>8</v>
      </c>
      <c r="X11" s="34">
        <v>8</v>
      </c>
      <c r="Y11" s="34">
        <v>8</v>
      </c>
      <c r="Z11" s="34">
        <v>8</v>
      </c>
      <c r="AA11" s="34">
        <v>8</v>
      </c>
      <c r="AB11" s="34">
        <v>8</v>
      </c>
      <c r="AC11" s="34">
        <v>8</v>
      </c>
      <c r="AD11" s="34">
        <v>8</v>
      </c>
      <c r="AE11" s="34">
        <v>8</v>
      </c>
    </row>
    <row r="12" spans="1:33" ht="30" customHeight="1">
      <c r="P12" s="34">
        <v>2005</v>
      </c>
      <c r="Q12" s="34">
        <v>9</v>
      </c>
      <c r="R12" s="34">
        <v>9</v>
      </c>
      <c r="S12" s="34">
        <v>9</v>
      </c>
      <c r="T12" s="34">
        <v>9</v>
      </c>
      <c r="U12" s="34">
        <v>9</v>
      </c>
      <c r="V12" s="34">
        <v>9</v>
      </c>
      <c r="W12" s="34">
        <v>9</v>
      </c>
      <c r="X12" s="34">
        <v>9</v>
      </c>
      <c r="Y12" s="34">
        <v>9</v>
      </c>
      <c r="Z12" s="34">
        <v>9</v>
      </c>
      <c r="AA12" s="34">
        <v>9</v>
      </c>
      <c r="AB12" s="34">
        <v>9</v>
      </c>
      <c r="AC12" s="34">
        <v>9</v>
      </c>
      <c r="AD12" s="34">
        <v>9</v>
      </c>
      <c r="AE12" s="34">
        <v>9</v>
      </c>
    </row>
    <row r="13" spans="1:33" ht="30" customHeight="1">
      <c r="A13" s="13"/>
      <c r="B13" s="15" t="s">
        <v>33</v>
      </c>
      <c r="C13" s="13"/>
      <c r="D13" s="14"/>
      <c r="E13" s="13"/>
      <c r="F13" s="14"/>
      <c r="G13" s="13"/>
      <c r="H13" s="13"/>
      <c r="I13" s="13"/>
      <c r="J13" s="13"/>
      <c r="K13" s="13"/>
      <c r="L13" s="13"/>
      <c r="M13" s="13"/>
      <c r="P13" s="34">
        <v>2006</v>
      </c>
      <c r="Q13" s="34">
        <v>10</v>
      </c>
      <c r="R13" s="34">
        <v>10</v>
      </c>
      <c r="S13" s="34">
        <v>10</v>
      </c>
      <c r="T13" s="34">
        <v>10</v>
      </c>
      <c r="U13" s="34">
        <v>10</v>
      </c>
      <c r="V13" s="34">
        <v>10</v>
      </c>
      <c r="W13" s="34">
        <v>10</v>
      </c>
      <c r="X13" s="34">
        <v>10</v>
      </c>
      <c r="Y13" s="34">
        <v>10</v>
      </c>
      <c r="Z13" s="34">
        <v>10</v>
      </c>
      <c r="AA13" s="34">
        <v>10</v>
      </c>
      <c r="AB13" s="34">
        <v>10</v>
      </c>
      <c r="AC13" s="34">
        <v>10</v>
      </c>
      <c r="AD13" s="34">
        <v>10</v>
      </c>
      <c r="AE13" s="34">
        <v>10</v>
      </c>
    </row>
    <row r="14" spans="1:33" ht="30" customHeight="1">
      <c r="A14" s="44" t="s">
        <v>36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P14" s="34">
        <v>2007</v>
      </c>
      <c r="Q14" s="34">
        <v>11</v>
      </c>
      <c r="R14" s="34">
        <v>11</v>
      </c>
      <c r="S14" s="34">
        <v>11</v>
      </c>
      <c r="T14" s="34">
        <v>11</v>
      </c>
      <c r="U14" s="34">
        <v>11</v>
      </c>
      <c r="V14" s="34">
        <v>11</v>
      </c>
      <c r="W14" s="34">
        <v>11</v>
      </c>
      <c r="X14" s="34">
        <v>11</v>
      </c>
      <c r="Y14" s="34">
        <v>11</v>
      </c>
      <c r="Z14" s="34">
        <v>11</v>
      </c>
      <c r="AA14" s="34">
        <v>11</v>
      </c>
      <c r="AB14" s="34">
        <v>11</v>
      </c>
      <c r="AC14" s="34">
        <v>11</v>
      </c>
      <c r="AD14" s="34">
        <v>11</v>
      </c>
      <c r="AE14" s="34">
        <v>11</v>
      </c>
    </row>
    <row r="15" spans="1:33" ht="30" customHeight="1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P15" s="34">
        <v>2008</v>
      </c>
      <c r="Q15" s="34">
        <v>12</v>
      </c>
      <c r="R15" s="34">
        <v>12</v>
      </c>
      <c r="S15" s="34">
        <v>12</v>
      </c>
      <c r="T15" s="34">
        <v>12</v>
      </c>
      <c r="U15" s="34">
        <v>12</v>
      </c>
      <c r="V15" s="34">
        <v>12</v>
      </c>
      <c r="W15" s="34">
        <v>12</v>
      </c>
      <c r="X15" s="34">
        <v>12</v>
      </c>
      <c r="Y15" s="34">
        <v>12</v>
      </c>
      <c r="Z15" s="34">
        <v>12</v>
      </c>
      <c r="AA15" s="34">
        <v>12</v>
      </c>
      <c r="AB15" s="34">
        <v>12</v>
      </c>
      <c r="AC15" s="34">
        <v>12</v>
      </c>
      <c r="AD15" s="34">
        <v>12</v>
      </c>
      <c r="AE15" s="34">
        <v>12</v>
      </c>
    </row>
    <row r="16" spans="1:33" ht="30" customHeight="1">
      <c r="B16" s="10" t="s">
        <v>30</v>
      </c>
      <c r="P16" s="34">
        <v>2009</v>
      </c>
      <c r="Q16" s="34">
        <v>13</v>
      </c>
      <c r="R16" s="34">
        <v>13</v>
      </c>
      <c r="T16" s="34">
        <v>13</v>
      </c>
      <c r="U16" s="34">
        <v>13</v>
      </c>
      <c r="V16" s="34">
        <v>13</v>
      </c>
      <c r="W16" s="34">
        <v>13</v>
      </c>
      <c r="X16" s="34">
        <v>13</v>
      </c>
      <c r="Y16" s="34">
        <v>13</v>
      </c>
      <c r="Z16" s="34">
        <v>13</v>
      </c>
      <c r="AA16" s="34">
        <v>13</v>
      </c>
      <c r="AB16" s="34">
        <v>13</v>
      </c>
      <c r="AC16" s="34">
        <v>13</v>
      </c>
      <c r="AD16" s="34">
        <v>13</v>
      </c>
      <c r="AE16" s="34">
        <v>13</v>
      </c>
    </row>
    <row r="17" spans="1:31" ht="30" customHeight="1">
      <c r="B17" s="45" t="s">
        <v>42</v>
      </c>
      <c r="C17" s="46"/>
      <c r="D17" s="46"/>
      <c r="E17" s="47"/>
      <c r="K17" s="1">
        <f>SUM(IF(B17="ワクチンの種類を選択してください",1,0),L4)</f>
        <v>2</v>
      </c>
      <c r="P17" s="34">
        <v>2010</v>
      </c>
      <c r="Q17" s="34">
        <v>14</v>
      </c>
      <c r="R17" s="34">
        <v>14</v>
      </c>
      <c r="T17" s="34">
        <v>14</v>
      </c>
      <c r="U17" s="34">
        <v>14</v>
      </c>
      <c r="V17" s="34">
        <v>14</v>
      </c>
      <c r="W17" s="34">
        <v>14</v>
      </c>
      <c r="X17" s="34">
        <v>14</v>
      </c>
      <c r="Y17" s="34">
        <v>14</v>
      </c>
      <c r="Z17" s="34">
        <v>14</v>
      </c>
      <c r="AA17" s="34">
        <v>14</v>
      </c>
      <c r="AB17" s="34">
        <v>14</v>
      </c>
      <c r="AC17" s="34">
        <v>14</v>
      </c>
      <c r="AD17" s="34">
        <v>14</v>
      </c>
      <c r="AE17" s="34">
        <v>14</v>
      </c>
    </row>
    <row r="18" spans="1:31" ht="30" customHeight="1" thickBot="1">
      <c r="P18" s="34">
        <v>2011</v>
      </c>
      <c r="Q18" s="34">
        <v>15</v>
      </c>
      <c r="R18" s="34">
        <v>15</v>
      </c>
      <c r="T18" s="34">
        <v>15</v>
      </c>
      <c r="U18" s="34">
        <v>15</v>
      </c>
      <c r="V18" s="34">
        <v>15</v>
      </c>
      <c r="W18" s="34">
        <v>15</v>
      </c>
      <c r="X18" s="34">
        <v>15</v>
      </c>
      <c r="Y18" s="34">
        <v>15</v>
      </c>
      <c r="Z18" s="34">
        <v>15</v>
      </c>
      <c r="AA18" s="34">
        <v>15</v>
      </c>
      <c r="AB18" s="34">
        <v>15</v>
      </c>
      <c r="AC18" s="34">
        <v>15</v>
      </c>
      <c r="AD18" s="34">
        <v>15</v>
      </c>
      <c r="AE18" s="34">
        <v>15</v>
      </c>
    </row>
    <row r="19" spans="1:31" ht="30" customHeight="1">
      <c r="B19" s="55" t="s">
        <v>0</v>
      </c>
      <c r="C19" s="69" t="s">
        <v>32</v>
      </c>
      <c r="D19" s="70"/>
      <c r="E19" s="70"/>
      <c r="F19" s="70"/>
      <c r="G19" s="70"/>
      <c r="H19" s="70"/>
      <c r="I19" s="70"/>
      <c r="J19" s="70"/>
      <c r="K19" s="70"/>
      <c r="L19" s="71"/>
      <c r="P19" s="34">
        <v>2012</v>
      </c>
      <c r="Q19" s="34">
        <v>16</v>
      </c>
      <c r="R19" s="34">
        <v>16</v>
      </c>
      <c r="T19" s="34">
        <v>16</v>
      </c>
      <c r="U19" s="34">
        <v>16</v>
      </c>
      <c r="V19" s="34">
        <v>16</v>
      </c>
      <c r="W19" s="34">
        <v>16</v>
      </c>
      <c r="X19" s="34">
        <v>16</v>
      </c>
      <c r="Y19" s="34">
        <v>16</v>
      </c>
      <c r="Z19" s="34">
        <v>16</v>
      </c>
      <c r="AA19" s="34">
        <v>16</v>
      </c>
      <c r="AB19" s="34">
        <v>16</v>
      </c>
      <c r="AC19" s="34">
        <v>16</v>
      </c>
      <c r="AD19" s="34">
        <v>16</v>
      </c>
      <c r="AE19" s="34">
        <v>16</v>
      </c>
    </row>
    <row r="20" spans="1:31" ht="30" customHeight="1" thickBot="1">
      <c r="B20" s="56"/>
      <c r="C20" s="57" t="str">
        <f>IF(L4&gt;0,"生年月日が入力されていません","（"&amp;TEXT(K4+7*6,"[$-ja-JP]ge.m.d")&amp;"）"&amp;TEXT(EDATE(K4,2),"[$-ja-JP]ge.m.d")&amp;" ～ "&amp;TEXT(K4+14*7+6,"[$-ja-JP]ge.m.d"))</f>
        <v>生年月日が入力されていません</v>
      </c>
      <c r="D20" s="58"/>
      <c r="E20" s="58"/>
      <c r="F20" s="58"/>
      <c r="G20" s="58"/>
      <c r="H20" s="58"/>
      <c r="I20" s="58"/>
      <c r="J20" s="58"/>
      <c r="K20" s="58"/>
      <c r="L20" s="59"/>
      <c r="P20" s="34">
        <v>2013</v>
      </c>
      <c r="Q20" s="34">
        <v>17</v>
      </c>
      <c r="R20" s="34">
        <v>17</v>
      </c>
      <c r="T20" s="34">
        <v>17</v>
      </c>
      <c r="U20" s="34">
        <v>17</v>
      </c>
      <c r="V20" s="34">
        <v>17</v>
      </c>
      <c r="W20" s="34">
        <v>17</v>
      </c>
      <c r="X20" s="34">
        <v>17</v>
      </c>
      <c r="Y20" s="34">
        <v>17</v>
      </c>
      <c r="Z20" s="34">
        <v>17</v>
      </c>
      <c r="AA20" s="34">
        <v>17</v>
      </c>
      <c r="AB20" s="34">
        <v>17</v>
      </c>
      <c r="AC20" s="34">
        <v>17</v>
      </c>
      <c r="AD20" s="34">
        <v>17</v>
      </c>
      <c r="AE20" s="34">
        <v>17</v>
      </c>
    </row>
    <row r="21" spans="1:31" ht="30" customHeight="1">
      <c r="B21" s="55" t="s">
        <v>1</v>
      </c>
      <c r="C21" s="66" t="str">
        <f>IF(K17&gt;0,"生年月日またはワクチンの種類が入力されていません",IF(B17="ロタリックス（2回接種）","初回から27日以上の間隔をおいて、生後24週まで",IF(B17="ロタテック（3回接種）","初回から27日以上の間隔をおいて接種")))</f>
        <v>生年月日またはワクチンの種類が入力されていません</v>
      </c>
      <c r="D21" s="67"/>
      <c r="E21" s="67"/>
      <c r="F21" s="67"/>
      <c r="G21" s="67"/>
      <c r="H21" s="67"/>
      <c r="I21" s="67"/>
      <c r="J21" s="67"/>
      <c r="K21" s="67"/>
      <c r="L21" s="68"/>
      <c r="P21" s="34">
        <v>2014</v>
      </c>
      <c r="Q21" s="34">
        <v>18</v>
      </c>
      <c r="R21" s="34">
        <v>18</v>
      </c>
      <c r="T21" s="34">
        <v>18</v>
      </c>
      <c r="U21" s="34">
        <v>18</v>
      </c>
      <c r="V21" s="34">
        <v>18</v>
      </c>
      <c r="W21" s="34">
        <v>18</v>
      </c>
      <c r="X21" s="34">
        <v>18</v>
      </c>
      <c r="Y21" s="34">
        <v>18</v>
      </c>
      <c r="Z21" s="34">
        <v>18</v>
      </c>
      <c r="AA21" s="34">
        <v>18</v>
      </c>
      <c r="AB21" s="34">
        <v>18</v>
      </c>
      <c r="AC21" s="34">
        <v>18</v>
      </c>
      <c r="AD21" s="34">
        <v>18</v>
      </c>
      <c r="AE21" s="34">
        <v>18</v>
      </c>
    </row>
    <row r="22" spans="1:31" ht="30" customHeight="1" thickBot="1">
      <c r="B22" s="56"/>
      <c r="C22" s="57" t="str">
        <f>IF(K17&gt;0,"生年月日またはワクチンの種類が入力されていません",IF(B17="ロタリックス（2回接種）",TEXT(K4+168,"[$-ja-JP]ge.m.d")&amp;"　まで",IF(B17="ロタテック（3回接種）","（目安："&amp;TEXT(K4+196,"[$-ja-JP]ge.m.d"&amp;"　まで）"))))</f>
        <v>生年月日またはワクチンの種類が入力されていません</v>
      </c>
      <c r="D22" s="58"/>
      <c r="E22" s="58"/>
      <c r="F22" s="58"/>
      <c r="G22" s="58"/>
      <c r="H22" s="58"/>
      <c r="I22" s="58"/>
      <c r="J22" s="58"/>
      <c r="K22" s="58"/>
      <c r="L22" s="59"/>
      <c r="P22" s="34">
        <v>2015</v>
      </c>
      <c r="Q22" s="34">
        <v>19</v>
      </c>
      <c r="R22" s="34">
        <v>19</v>
      </c>
      <c r="T22" s="34">
        <v>19</v>
      </c>
      <c r="U22" s="34">
        <v>19</v>
      </c>
      <c r="V22" s="34">
        <v>19</v>
      </c>
      <c r="W22" s="34">
        <v>19</v>
      </c>
      <c r="X22" s="34">
        <v>19</v>
      </c>
      <c r="Y22" s="34">
        <v>19</v>
      </c>
      <c r="Z22" s="34">
        <v>19</v>
      </c>
      <c r="AA22" s="34">
        <v>19</v>
      </c>
      <c r="AB22" s="34">
        <v>19</v>
      </c>
      <c r="AC22" s="34">
        <v>19</v>
      </c>
      <c r="AD22" s="34">
        <v>19</v>
      </c>
      <c r="AE22" s="34">
        <v>19</v>
      </c>
    </row>
    <row r="23" spans="1:31" ht="30" customHeight="1">
      <c r="B23" s="55" t="s">
        <v>2</v>
      </c>
      <c r="C23" s="63" t="str">
        <f>IF(K17&gt;0,"生年月日またはワクチンの種類が入力されていません",IF(B17="ロタリックス（2回接種）","3回目の接種は不要です",IF(B17="ロタテック（3回接種）","2回目から27日以上の間隔をおいて生後32週まで")))</f>
        <v>生年月日またはワクチンの種類が入力されていません</v>
      </c>
      <c r="D23" s="64"/>
      <c r="E23" s="64"/>
      <c r="F23" s="64"/>
      <c r="G23" s="64"/>
      <c r="H23" s="64"/>
      <c r="I23" s="64"/>
      <c r="J23" s="64"/>
      <c r="K23" s="64"/>
      <c r="L23" s="65"/>
      <c r="P23" s="34">
        <v>2016</v>
      </c>
      <c r="Q23" s="34">
        <v>20</v>
      </c>
      <c r="R23" s="34">
        <v>20</v>
      </c>
      <c r="T23" s="34">
        <v>20</v>
      </c>
      <c r="U23" s="34">
        <v>20</v>
      </c>
      <c r="V23" s="34">
        <v>20</v>
      </c>
      <c r="W23" s="34">
        <v>20</v>
      </c>
      <c r="X23" s="34">
        <v>20</v>
      </c>
      <c r="Y23" s="34">
        <v>20</v>
      </c>
      <c r="Z23" s="34">
        <v>20</v>
      </c>
      <c r="AA23" s="34">
        <v>20</v>
      </c>
      <c r="AB23" s="34">
        <v>20</v>
      </c>
      <c r="AC23" s="34">
        <v>20</v>
      </c>
      <c r="AD23" s="34">
        <v>20</v>
      </c>
      <c r="AE23" s="34">
        <v>20</v>
      </c>
    </row>
    <row r="24" spans="1:31" ht="30" customHeight="1" thickBot="1">
      <c r="B24" s="56"/>
      <c r="C24" s="60" t="str">
        <f>IF(K17&gt;0,"生年月日またはワクチンの種類が入力されていません",IF(B17="ロタリックス（2回接種）","－",IF(B17="ロタテック（3回接種）",TEXT(K4+224,"[$-ja-JP]ge.m.d")&amp;"まで")))</f>
        <v>生年月日またはワクチンの種類が入力されていません</v>
      </c>
      <c r="D24" s="61"/>
      <c r="E24" s="61"/>
      <c r="F24" s="61"/>
      <c r="G24" s="61"/>
      <c r="H24" s="61"/>
      <c r="I24" s="61"/>
      <c r="J24" s="61"/>
      <c r="K24" s="61"/>
      <c r="L24" s="62"/>
      <c r="P24" s="34">
        <v>2017</v>
      </c>
      <c r="Q24" s="34">
        <v>21</v>
      </c>
      <c r="R24" s="34">
        <v>21</v>
      </c>
      <c r="T24" s="34">
        <v>21</v>
      </c>
      <c r="U24" s="34">
        <v>21</v>
      </c>
      <c r="V24" s="34">
        <v>21</v>
      </c>
      <c r="W24" s="34">
        <v>21</v>
      </c>
      <c r="X24" s="34">
        <v>21</v>
      </c>
      <c r="Y24" s="34">
        <v>21</v>
      </c>
      <c r="Z24" s="34">
        <v>21</v>
      </c>
      <c r="AA24" s="34">
        <v>21</v>
      </c>
      <c r="AB24" s="34">
        <v>21</v>
      </c>
      <c r="AC24" s="34">
        <v>21</v>
      </c>
      <c r="AD24" s="34">
        <v>21</v>
      </c>
      <c r="AE24" s="34">
        <v>21</v>
      </c>
    </row>
    <row r="25" spans="1:31" ht="30" customHeight="1">
      <c r="C25" s="1" t="s">
        <v>31</v>
      </c>
      <c r="P25" s="34">
        <v>2018</v>
      </c>
      <c r="Q25" s="34">
        <v>22</v>
      </c>
      <c r="R25" s="34">
        <v>22</v>
      </c>
      <c r="T25" s="34">
        <v>22</v>
      </c>
      <c r="U25" s="34">
        <v>22</v>
      </c>
      <c r="V25" s="34">
        <v>22</v>
      </c>
      <c r="W25" s="34">
        <v>22</v>
      </c>
      <c r="X25" s="34">
        <v>22</v>
      </c>
      <c r="Y25" s="34">
        <v>22</v>
      </c>
      <c r="Z25" s="34">
        <v>22</v>
      </c>
      <c r="AA25" s="34">
        <v>22</v>
      </c>
      <c r="AB25" s="34">
        <v>22</v>
      </c>
      <c r="AC25" s="34">
        <v>22</v>
      </c>
      <c r="AD25" s="34">
        <v>22</v>
      </c>
      <c r="AE25" s="34">
        <v>22</v>
      </c>
    </row>
    <row r="26" spans="1:31" ht="30" customHeight="1">
      <c r="P26" s="34">
        <v>2019</v>
      </c>
      <c r="Q26" s="34">
        <v>23</v>
      </c>
      <c r="R26" s="34">
        <v>23</v>
      </c>
      <c r="T26" s="34">
        <v>23</v>
      </c>
      <c r="U26" s="34">
        <v>23</v>
      </c>
      <c r="V26" s="34">
        <v>23</v>
      </c>
      <c r="W26" s="34">
        <v>23</v>
      </c>
      <c r="X26" s="34">
        <v>23</v>
      </c>
      <c r="Y26" s="34">
        <v>23</v>
      </c>
      <c r="Z26" s="34">
        <v>23</v>
      </c>
      <c r="AA26" s="34">
        <v>23</v>
      </c>
      <c r="AB26" s="34">
        <v>23</v>
      </c>
      <c r="AC26" s="34">
        <v>23</v>
      </c>
      <c r="AD26" s="34">
        <v>23</v>
      </c>
      <c r="AE26" s="34">
        <v>23</v>
      </c>
    </row>
    <row r="27" spans="1:31" ht="30" customHeight="1">
      <c r="A27" s="19"/>
      <c r="B27" s="21" t="s">
        <v>34</v>
      </c>
      <c r="C27" s="19"/>
      <c r="D27" s="20"/>
      <c r="E27" s="19"/>
      <c r="F27" s="20"/>
      <c r="G27" s="19"/>
      <c r="H27" s="19"/>
      <c r="I27" s="19"/>
      <c r="J27" s="19"/>
      <c r="K27" s="19"/>
      <c r="L27" s="19"/>
      <c r="M27" s="19"/>
      <c r="P27" s="34">
        <v>2020</v>
      </c>
      <c r="Q27" s="34">
        <v>24</v>
      </c>
      <c r="R27" s="34">
        <v>24</v>
      </c>
      <c r="T27" s="34">
        <v>24</v>
      </c>
      <c r="U27" s="34">
        <v>24</v>
      </c>
      <c r="V27" s="34">
        <v>24</v>
      </c>
      <c r="W27" s="34">
        <v>24</v>
      </c>
      <c r="X27" s="34">
        <v>24</v>
      </c>
      <c r="Y27" s="34">
        <v>24</v>
      </c>
      <c r="Z27" s="34">
        <v>24</v>
      </c>
      <c r="AA27" s="34">
        <v>24</v>
      </c>
      <c r="AB27" s="34">
        <v>24</v>
      </c>
      <c r="AC27" s="34">
        <v>24</v>
      </c>
      <c r="AD27" s="34">
        <v>24</v>
      </c>
      <c r="AE27" s="34">
        <v>24</v>
      </c>
    </row>
    <row r="28" spans="1:31" ht="30" customHeight="1">
      <c r="B28" s="22" t="s">
        <v>37</v>
      </c>
      <c r="P28" s="34">
        <v>2021</v>
      </c>
      <c r="Q28" s="34">
        <v>25</v>
      </c>
      <c r="R28" s="34">
        <v>25</v>
      </c>
      <c r="T28" s="34">
        <v>25</v>
      </c>
      <c r="U28" s="34">
        <v>25</v>
      </c>
      <c r="V28" s="34">
        <v>25</v>
      </c>
      <c r="W28" s="34">
        <v>25</v>
      </c>
      <c r="X28" s="34">
        <v>25</v>
      </c>
      <c r="Y28" s="34">
        <v>25</v>
      </c>
      <c r="Z28" s="34">
        <v>25</v>
      </c>
      <c r="AA28" s="34">
        <v>25</v>
      </c>
      <c r="AB28" s="34">
        <v>25</v>
      </c>
      <c r="AC28" s="34">
        <v>25</v>
      </c>
      <c r="AD28" s="34">
        <v>25</v>
      </c>
      <c r="AE28" s="34">
        <v>25</v>
      </c>
    </row>
    <row r="29" spans="1:31" ht="30" customHeight="1" thickBot="1">
      <c r="B29" s="10" t="s">
        <v>38</v>
      </c>
      <c r="L29" s="3"/>
      <c r="P29" s="34">
        <v>2022</v>
      </c>
      <c r="Q29" s="34">
        <v>26</v>
      </c>
      <c r="R29" s="34">
        <v>26</v>
      </c>
      <c r="T29" s="34">
        <v>26</v>
      </c>
      <c r="U29" s="34">
        <v>26</v>
      </c>
      <c r="V29" s="34">
        <v>26</v>
      </c>
      <c r="W29" s="34">
        <v>26</v>
      </c>
      <c r="X29" s="34">
        <v>26</v>
      </c>
      <c r="Y29" s="34">
        <v>26</v>
      </c>
      <c r="Z29" s="34">
        <v>26</v>
      </c>
      <c r="AA29" s="34">
        <v>26</v>
      </c>
      <c r="AB29" s="34">
        <v>26</v>
      </c>
      <c r="AC29" s="34">
        <v>26</v>
      </c>
      <c r="AD29" s="34">
        <v>26</v>
      </c>
      <c r="AE29" s="34">
        <v>26</v>
      </c>
    </row>
    <row r="30" spans="1:31" ht="30" customHeight="1" thickTop="1" thickBot="1">
      <c r="B30" s="25" t="s">
        <v>10</v>
      </c>
      <c r="C30" s="26"/>
      <c r="D30" s="27" t="s">
        <v>13</v>
      </c>
      <c r="E30" s="26"/>
      <c r="F30" s="27" t="s">
        <v>11</v>
      </c>
      <c r="G30" s="26"/>
      <c r="H30" s="27" t="s">
        <v>14</v>
      </c>
      <c r="I30" s="28"/>
      <c r="K30" s="4" t="str">
        <f>IF(B30="西暦",C30&amp;"/"&amp;E30&amp;"/"&amp;G30,IF(B30="平成","H"&amp;C30&amp;"."&amp;E30&amp;"."&amp;G30,IF(B30="令和","R"&amp;C30&amp;"."&amp;E30&amp;"."&amp;G30,"")))</f>
        <v>R..</v>
      </c>
      <c r="L30" s="17">
        <f>IF(SUM(COUNTBLANK(C30),COUNTBLANK(E30),COUNTBLANK(G30))&gt;0,2,0)</f>
        <v>2</v>
      </c>
      <c r="P30" s="34">
        <v>2023</v>
      </c>
      <c r="Q30" s="34">
        <v>27</v>
      </c>
      <c r="R30" s="34">
        <v>27</v>
      </c>
      <c r="T30" s="34">
        <v>27</v>
      </c>
      <c r="U30" s="34">
        <v>27</v>
      </c>
      <c r="V30" s="34">
        <v>27</v>
      </c>
      <c r="W30" s="34">
        <v>27</v>
      </c>
      <c r="X30" s="34">
        <v>27</v>
      </c>
      <c r="Y30" s="34">
        <v>27</v>
      </c>
      <c r="Z30" s="34">
        <v>27</v>
      </c>
      <c r="AA30" s="34">
        <v>27</v>
      </c>
      <c r="AB30" s="34">
        <v>27</v>
      </c>
      <c r="AC30" s="34">
        <v>27</v>
      </c>
      <c r="AD30" s="34">
        <v>27</v>
      </c>
      <c r="AE30" s="34">
        <v>27</v>
      </c>
    </row>
    <row r="31" spans="1:31" ht="30" customHeight="1">
      <c r="B31" s="29"/>
      <c r="C31" s="30" t="s">
        <v>3</v>
      </c>
      <c r="D31" s="1"/>
      <c r="F31" s="1"/>
      <c r="P31" s="34">
        <v>2024</v>
      </c>
      <c r="Q31" s="34">
        <v>28</v>
      </c>
      <c r="R31" s="34">
        <v>28</v>
      </c>
      <c r="T31" s="34">
        <v>28</v>
      </c>
      <c r="U31" s="34">
        <v>28</v>
      </c>
      <c r="V31" s="34">
        <v>28</v>
      </c>
      <c r="W31" s="34">
        <v>28</v>
      </c>
      <c r="X31" s="34">
        <v>28</v>
      </c>
      <c r="Y31" s="34">
        <v>28</v>
      </c>
      <c r="Z31" s="34">
        <v>28</v>
      </c>
      <c r="AA31" s="34">
        <v>28</v>
      </c>
      <c r="AB31" s="34">
        <v>28</v>
      </c>
      <c r="AC31" s="34">
        <v>28</v>
      </c>
      <c r="AD31" s="34">
        <v>28</v>
      </c>
      <c r="AE31" s="34">
        <v>28</v>
      </c>
    </row>
    <row r="32" spans="1:31" ht="20.100000000000001" customHeight="1" thickBot="1">
      <c r="B32" s="31" t="s">
        <v>4</v>
      </c>
      <c r="C32" s="8"/>
      <c r="D32" s="1"/>
      <c r="F32" s="1"/>
      <c r="P32" s="34">
        <v>2025</v>
      </c>
      <c r="Q32" s="34">
        <v>29</v>
      </c>
      <c r="R32" s="34">
        <v>29</v>
      </c>
      <c r="T32" s="34">
        <v>29</v>
      </c>
      <c r="U32" s="34">
        <v>29</v>
      </c>
      <c r="V32" s="34">
        <v>29</v>
      </c>
      <c r="W32" s="34">
        <v>29</v>
      </c>
      <c r="X32" s="34">
        <v>29</v>
      </c>
      <c r="Y32" s="34">
        <v>29</v>
      </c>
      <c r="Z32" s="34">
        <v>29</v>
      </c>
      <c r="AA32" s="34">
        <v>29</v>
      </c>
      <c r="AB32" s="34">
        <v>29</v>
      </c>
      <c r="AC32" s="34">
        <v>29</v>
      </c>
      <c r="AD32" s="34">
        <v>29</v>
      </c>
      <c r="AE32" s="34">
        <v>29</v>
      </c>
    </row>
    <row r="33" spans="2:31" ht="30" customHeight="1" thickBot="1">
      <c r="B33" s="48" t="str">
        <f>IF(SUM(L4,L30)&gt;0,"生年月日または1回目の接種日が入力されていません",IF(K4&gt;K30,"入力した内容に誤りがあります",TEXT(K30+28,"[$-ja-JP]ge.m.d")&amp;"　～　"&amp;TEXT(K30+133,"[$-ja-JP]ge.m.d")))</f>
        <v>生年月日または1回目の接種日が入力されていません</v>
      </c>
      <c r="C33" s="49"/>
      <c r="D33" s="49"/>
      <c r="E33" s="49"/>
      <c r="F33" s="49"/>
      <c r="G33" s="49"/>
      <c r="H33" s="49"/>
      <c r="I33" s="50"/>
      <c r="L33" s="54" t="s">
        <v>41</v>
      </c>
      <c r="M33" s="54"/>
      <c r="P33" s="34">
        <v>2026</v>
      </c>
      <c r="Q33" s="34">
        <v>30</v>
      </c>
      <c r="R33" s="34">
        <v>30</v>
      </c>
      <c r="T33" s="34">
        <v>30</v>
      </c>
      <c r="V33" s="34">
        <v>30</v>
      </c>
      <c r="W33" s="34">
        <v>30</v>
      </c>
      <c r="X33" s="34">
        <v>30</v>
      </c>
      <c r="Y33" s="34">
        <v>30</v>
      </c>
      <c r="Z33" s="34">
        <v>30</v>
      </c>
      <c r="AA33" s="34">
        <v>30</v>
      </c>
      <c r="AB33" s="34">
        <v>30</v>
      </c>
      <c r="AC33" s="34">
        <v>30</v>
      </c>
      <c r="AD33" s="34">
        <v>30</v>
      </c>
      <c r="AE33" s="34">
        <v>30</v>
      </c>
    </row>
    <row r="34" spans="2:31" ht="30" customHeight="1">
      <c r="B34" s="8"/>
      <c r="C34" s="30" t="s">
        <v>39</v>
      </c>
      <c r="D34" s="1"/>
      <c r="F34" s="1"/>
      <c r="P34" s="34">
        <v>2027</v>
      </c>
      <c r="Q34" s="34">
        <v>31</v>
      </c>
      <c r="T34" s="34">
        <v>31</v>
      </c>
      <c r="V34" s="34">
        <v>31</v>
      </c>
      <c r="X34" s="34">
        <v>31</v>
      </c>
      <c r="Z34" s="34">
        <v>31</v>
      </c>
      <c r="AA34" s="34">
        <v>31</v>
      </c>
      <c r="AC34" s="34">
        <v>31</v>
      </c>
      <c r="AE34" s="34">
        <v>31</v>
      </c>
    </row>
    <row r="35" spans="2:31" ht="20.100000000000001" customHeight="1" thickBot="1">
      <c r="B35" s="32" t="s">
        <v>40</v>
      </c>
      <c r="C35" s="33"/>
      <c r="D35" s="1"/>
      <c r="F35" s="1"/>
      <c r="P35" s="34">
        <v>2028</v>
      </c>
    </row>
    <row r="36" spans="2:31" ht="30" customHeight="1" thickBot="1">
      <c r="B36" s="51" t="str">
        <f>IF(L30&gt;0,"生年月日または1回目の接種日が入力されていません",IF(K4&gt;K30,"入力した内容に誤りがあります",TEXT(K30+140,"[$-ja-JP]ge.m.d")&amp;"　～　1歳の誕生日前日（"&amp;TEXT(EDATE(K30,12)-1,"[$-ja-JP]ge.m.d")&amp;"）"))</f>
        <v>生年月日または1回目の接種日が入力されていません</v>
      </c>
      <c r="C36" s="52"/>
      <c r="D36" s="52"/>
      <c r="E36" s="52"/>
      <c r="F36" s="52"/>
      <c r="G36" s="52"/>
      <c r="H36" s="52"/>
      <c r="I36" s="52"/>
      <c r="J36" s="52"/>
      <c r="K36" s="52"/>
      <c r="L36" s="53"/>
      <c r="P36" s="34">
        <v>2029</v>
      </c>
    </row>
    <row r="37" spans="2:31" ht="30" customHeight="1">
      <c r="D37" s="1"/>
      <c r="F37" s="1"/>
      <c r="P37" s="34">
        <v>2030</v>
      </c>
    </row>
  </sheetData>
  <sheetProtection sheet="1" selectLockedCells="1" autoFilter="0"/>
  <mergeCells count="16">
    <mergeCell ref="B36:L36"/>
    <mergeCell ref="L33:M33"/>
    <mergeCell ref="B23:B24"/>
    <mergeCell ref="C20:L20"/>
    <mergeCell ref="C24:L24"/>
    <mergeCell ref="C23:L23"/>
    <mergeCell ref="C22:L22"/>
    <mergeCell ref="C21:L21"/>
    <mergeCell ref="B19:B20"/>
    <mergeCell ref="B21:B22"/>
    <mergeCell ref="C19:L19"/>
    <mergeCell ref="B10:J10"/>
    <mergeCell ref="B9:J9"/>
    <mergeCell ref="A14:M15"/>
    <mergeCell ref="B17:E17"/>
    <mergeCell ref="B33:I33"/>
  </mergeCells>
  <phoneticPr fontId="1"/>
  <conditionalFormatting sqref="C23">
    <cfRule type="containsText" dxfId="2" priority="7" operator="containsText" text="不要">
      <formula>NOT(ISERROR(SEARCH("不要",C23)))</formula>
    </cfRule>
  </conditionalFormatting>
  <conditionalFormatting sqref="C21:L24">
    <cfRule type="containsText" dxfId="1" priority="1" operator="containsText" text="入力">
      <formula>NOT(ISERROR(SEARCH("入力",C21)))</formula>
    </cfRule>
    <cfRule type="containsText" dxfId="0" priority="2" operator="containsText" text="－">
      <formula>NOT(ISERROR(SEARCH("－",C21)))</formula>
    </cfRule>
  </conditionalFormatting>
  <dataValidations count="6">
    <dataValidation type="list" allowBlank="1" showInputMessage="1" showErrorMessage="1" sqref="C4" xr:uid="{1FB5E1D3-096D-47D7-BC96-CD67E4361B78}">
      <formula1>INDIRECT($B$4)</formula1>
    </dataValidation>
    <dataValidation type="list" allowBlank="1" showInputMessage="1" showErrorMessage="1" sqref="E7 E30 E4" xr:uid="{67CB720A-E926-4295-9D4A-8B01B16537C8}">
      <formula1>$S$3:$S$15</formula1>
    </dataValidation>
    <dataValidation type="list" allowBlank="1" showInputMessage="1" showErrorMessage="1" sqref="G7 G4 G30" xr:uid="{8776CAA5-0F1D-40EF-9501-5474BB030DDD}">
      <formula1>INDIRECT("_"&amp;E4)</formula1>
    </dataValidation>
    <dataValidation type="list" allowBlank="1" showInputMessage="1" showErrorMessage="1" sqref="C7 C30" xr:uid="{89D6C086-FCB4-474B-B173-57030E3FF244}">
      <formula1>INDIRECT($B$7)</formula1>
    </dataValidation>
    <dataValidation type="list" allowBlank="1" showInputMessage="1" showErrorMessage="1" sqref="B4" xr:uid="{4BE63F0F-76D3-4DA6-92B7-FA8C12238DA2}">
      <formula1>$O$3:$O$6</formula1>
    </dataValidation>
    <dataValidation type="list" allowBlank="1" showInputMessage="1" showErrorMessage="1" sqref="B17" xr:uid="{3184FDF7-4A9D-4EFB-AA61-E0C06C5B6BC0}">
      <formula1>"ワクチンの種類を選択してください,ロタリックス（2回接種）,ロタテック（3回接種）"</formula1>
    </dataValidation>
  </dataValidations>
  <pageMargins left="0.45" right="0.39" top="0.42" bottom="0.28999999999999998" header="0.3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AA7F4-5260-482E-A645-33D1901B9382}">
  <dimension ref="A1"/>
  <sheetViews>
    <sheetView workbookViewId="0">
      <selection activeCell="H6" sqref="H6"/>
    </sheetView>
  </sheetViews>
  <sheetFormatPr defaultRowHeight="18.7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16</vt:i4>
      </vt:variant>
    </vt:vector>
  </HeadingPairs>
  <TitlesOfParts>
    <vt:vector size="18" baseType="lpstr">
      <vt:lpstr>接種日の月日齢計算</vt:lpstr>
      <vt:lpstr>Sheet1</vt:lpstr>
      <vt:lpstr>_１</vt:lpstr>
      <vt:lpstr>_10</vt:lpstr>
      <vt:lpstr>_11</vt:lpstr>
      <vt:lpstr>_12</vt:lpstr>
      <vt:lpstr>_2</vt:lpstr>
      <vt:lpstr>_3</vt:lpstr>
      <vt:lpstr>_4</vt:lpstr>
      <vt:lpstr>_5</vt:lpstr>
      <vt:lpstr>_6</vt:lpstr>
      <vt:lpstr>_7</vt:lpstr>
      <vt:lpstr>_8</vt:lpstr>
      <vt:lpstr>_9</vt:lpstr>
      <vt:lpstr>接種日の月日齢計算!Print_Area</vt:lpstr>
      <vt:lpstr>西暦</vt:lpstr>
      <vt:lpstr>平成</vt:lpstr>
      <vt:lpstr>令和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2023-03-31T00:44:39Z</dcterms:modified>
</cp:coreProperties>
</file>