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shi3010\Desktop\"/>
    </mc:Choice>
  </mc:AlternateContent>
  <workbookProtection workbookAlgorithmName="SHA-512" workbookHashValue="UPxRwsXZj78Q694jwKcWEXpGVyNcb1yoLTCD8M7hoOAu55U6y7VoOGEOoQ5NaFGux8Udwg6I+CbDlTqp2q9JxQ==" workbookSaltValue="pwKZLcpx2rWxDfmYNXSN3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<sst xmlns="http://schemas.openxmlformats.org/spreadsheetml/2006/main" count="245" uniqueCount="120">
  <si>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</si>
  <si>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</si>
  <si>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</si>
  <si>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</si>
  <si>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</si>
  <si>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</si>
  <si>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</si>
  <si>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</si>
  <si>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</si>
  <si>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</si>
  <si>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</si>
  <si>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</si>
  <si>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</si>
  <si>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</si>
  <si>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</si>
  <si>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</si>
  <si>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</si>
  <si>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</si>
  <si>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</si>
  <si>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</si>
  <si>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</si>
  <si>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</si>
  <si>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</si>
  <si>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</si>
  <si>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</si>
  <si>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</si>
  <si>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</si>
  <si>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</si>
  <si>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</si>
  <si>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</si>
  <si>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</si>
  <si>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</si>
  <si>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</si>
  <si>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</si>
  <si>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</si>
  <si>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</si>
  <si>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</si>
  <si>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</si>
  <si>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</si>
  <si>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</si>
  <si>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</si>
  <si>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</si>
  <si>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</si>
  <si>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</si>
  <si>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</si>
  <si>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</si>
  <si>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</si>
  <si>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</si>
  <si>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</si>
  <si>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</si>
  <si>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</si>
  <si>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</si>
  <si>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</si>
  <si>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</si>
  <si>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</si>
  <si>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</si>
  <si>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</si>
  <si>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</si>
  <si>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</si>
  <si>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</si>
  <si>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</si>
  <si>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</si>
  <si>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</si>
  <si>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</si>
  <si>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</si>
  <si>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</si>
  <si>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</si>
  <si>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</si>
  <si>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</si>
  <si>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</si>
  <si>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</si>
  <si>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</si>
  <si>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</si>
  <si>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</si>
  <si>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</si>
  <si>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</si>
  <si>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</si>
  <si>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</si>
  <si>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</si>
  <si>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</si>
  <si>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</si>
  <si>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</si>
  <si>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</si>
  <si>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</si>
  <si>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</si>
  <si>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</si>
  <si>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</si>
  <si>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</si>
  <si>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</si>
  <si>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</si>
  <si>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</si>
  <si>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</si>
  <si>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</si>
  <si>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</si>
  <si>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</si>
  <si>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</si>
  <si>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</si>
  <si>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</si>
  <si>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</si>
  <si>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松伏町</t>
  </si>
  <si>
    <t>法非適用</t>
  </si>
  <si>
    <t>下水道事業</t>
  </si>
  <si>
    <t>公共下水道</t>
  </si>
  <si>
    <t>Ca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</si>
  <si>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</si>
  <si>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</si>
  <si>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</si>
  <si>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</si>
  <si>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</si>
  <si>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</si>
  <si>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</si>
  <si>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</si>
  <si>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</si>
  <si>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</si>
  <si>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</si>
  <si>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</si>
  <si>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</si>
  <si>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松伏町の将来人口予測については、行政区域内人口が減少傾向にあるものの、都心から30㎞圏内に属しているため、市街化区域内では今後10年間の人口推移をほぼ横ばいと見込んでいます。しかし、近年の節水意識の向上に伴い、有収水量は次第に減少していくものと思われます。
　また、各指標を分析した結果、
・可能な限り早期の料金改定
・水洗化率の向上
・年々増加する維持管理費の縮減　　等
について、より重点的に推し進める必要があると考えています。
　不要コストを積極的に抑制していくと同時に、将来の投資財源の確保を図るべく、令和２年度に下水道事業経営戦略を策定する予定です。</t>
    <phoneticPr fontId="4"/>
  </si>
  <si>
    <t>　松伏町の公共下水道は平成５年に供用が開始され、総延長は汚水８６．５㎞、雨水１０．５㎞の計９７㎞となっています。平成２５年度を以って汚水管渠整備計画を完了しています。
　汚水管渠の大半は塩ビ管を使用していること、管渠の残存耐用年数が２０年以上あること等から本格的な布設替工事の着手は令和２０年度以降となる見込みです。
　一方、町内の松伏汚水中継ポンプ場については、目標耐用年数を既に経過してるため、令和２年度に策定予定の「松伏町ストックマネジメント計画」を基に、早期の改築または改良工事を実施する見込みです。また、雨水幹線については、全体的に施設老朽化が進行していることから、目標耐用年数の経過を目途に抜本的な改築計画を策定する必要があります。
　</t>
    <rPh sb="166" eb="168">
      <t>マツブシ</t>
    </rPh>
    <rPh sb="168" eb="170">
      <t>オスイ</t>
    </rPh>
    <rPh sb="170" eb="172">
      <t>チュウケイ</t>
    </rPh>
    <rPh sb="182" eb="184">
      <t>モクヒョウ</t>
    </rPh>
    <rPh sb="199" eb="201">
      <t>レイワ</t>
    </rPh>
    <rPh sb="202" eb="204">
      <t>ネンド</t>
    </rPh>
    <rPh sb="205" eb="207">
      <t>サクテイ</t>
    </rPh>
    <rPh sb="207" eb="209">
      <t>ヨテイ</t>
    </rPh>
    <rPh sb="211" eb="214">
      <t>マツブシマチ</t>
    </rPh>
    <rPh sb="224" eb="226">
      <t>ケイカク</t>
    </rPh>
    <rPh sb="228" eb="229">
      <t>モト</t>
    </rPh>
    <rPh sb="244" eb="246">
      <t>ジッシ</t>
    </rPh>
    <rPh sb="248" eb="250">
      <t>ミコ</t>
    </rPh>
    <rPh sb="257" eb="259">
      <t>ウスイ</t>
    </rPh>
    <rPh sb="259" eb="261">
      <t>カンセン</t>
    </rPh>
    <rPh sb="267" eb="270">
      <t>ゼンタイテキ</t>
    </rPh>
    <rPh sb="271" eb="273">
      <t>シセツ</t>
    </rPh>
    <rPh sb="273" eb="276">
      <t>ロウキュウカ</t>
    </rPh>
    <rPh sb="277" eb="279">
      <t>シンコウ</t>
    </rPh>
    <rPh sb="288" eb="290">
      <t>モクヒョウ</t>
    </rPh>
    <rPh sb="290" eb="292">
      <t>タイヨウ</t>
    </rPh>
    <rPh sb="292" eb="294">
      <t>ネンスウ</t>
    </rPh>
    <rPh sb="295" eb="297">
      <t>ケイカ</t>
    </rPh>
    <rPh sb="298" eb="300">
      <t>モクト</t>
    </rPh>
    <rPh sb="301" eb="304">
      <t>バッポンテキ</t>
    </rPh>
    <rPh sb="305" eb="307">
      <t>カイチク</t>
    </rPh>
    <rPh sb="307" eb="309">
      <t>ケイカク</t>
    </rPh>
    <rPh sb="310" eb="312">
      <t>サクテイ</t>
    </rPh>
    <rPh sb="314" eb="316">
      <t>ヒツヨウ</t>
    </rPh>
    <phoneticPr fontId="4"/>
  </si>
  <si>
    <t>①収益的収支比率について
　大規模事業所の町外への一部移転により下水道使用料収入が前年度比で急減しています。企業債元利償還はH29年度をピークに減少しているものの、収益環境が一気に悪化したことから、可能な限り早い時期での料金改定を行う必要があります。
④企業債残高対事業規模比率について
　R1年度は前年度比で増加となりましたが、類似団体平均よりも低い値となっています。H25年度に管渠整備計画が完了し、起債対象工事が少ないこと、汚水管渠の残存耐用年数が20年以上あること等から、更新工事を行うまで企業債残高は毎年減少していきます。
⑤経費回収率について
　基準値である100％には及ばない状態ですが、H30年度に料金改定を行ったため、今後も類似団体平均値を上回って推移する見込みです。
⑥汚水処理原価について
　類似団体平均値に近い150円で推移しています。維持管理費の中で高コスト要因となっているポンプ場等のメンテナンス及び人件費等を見直すことにより、費用逓減を図る必要があります。
⑦施設利用率について
　該当数値はありません。
⑧水洗化率について
　平均値に近い値となっており、前年度比では微減となっています。水洗化率の向上は事業経営の改善に直結することから、接続促進について重点的な対策を講じていきます。</t>
    <rPh sb="14" eb="17">
      <t>ダイキボ</t>
    </rPh>
    <rPh sb="17" eb="20">
      <t>ジギョウショ</t>
    </rPh>
    <rPh sb="21" eb="23">
      <t>チョウガイ</t>
    </rPh>
    <rPh sb="25" eb="27">
      <t>イチブ</t>
    </rPh>
    <rPh sb="27" eb="29">
      <t>イテン</t>
    </rPh>
    <rPh sb="32" eb="35">
      <t>ゲスイドウ</t>
    </rPh>
    <rPh sb="35" eb="38">
      <t>シヨウリョウ</t>
    </rPh>
    <rPh sb="38" eb="40">
      <t>シュウニュウ</t>
    </rPh>
    <rPh sb="44" eb="45">
      <t>ヒ</t>
    </rPh>
    <rPh sb="46" eb="48">
      <t>キュウゲン</t>
    </rPh>
    <rPh sb="82" eb="84">
      <t>シュウエキ</t>
    </rPh>
    <rPh sb="84" eb="86">
      <t>カンキョウ</t>
    </rPh>
    <rPh sb="87" eb="89">
      <t>イッキ</t>
    </rPh>
    <rPh sb="90" eb="92">
      <t>アッカ</t>
    </rPh>
    <rPh sb="99" eb="101">
      <t>カノウ</t>
    </rPh>
    <rPh sb="102" eb="103">
      <t>カギ</t>
    </rPh>
    <rPh sb="104" eb="105">
      <t>ハヤ</t>
    </rPh>
    <rPh sb="106" eb="108">
      <t>ジキ</t>
    </rPh>
    <rPh sb="110" eb="112">
      <t>リョウキン</t>
    </rPh>
    <rPh sb="112" eb="114">
      <t>カイテイ</t>
    </rPh>
    <rPh sb="115" eb="116">
      <t>オコナ</t>
    </rPh>
    <rPh sb="117" eb="119">
      <t>ヒツヨウ</t>
    </rPh>
    <rPh sb="155" eb="157">
      <t>ゾウカ</t>
    </rPh>
    <rPh sb="483" eb="484">
      <t>チカ</t>
    </rPh>
    <rPh sb="493" eb="494">
      <t>マエ</t>
    </rPh>
    <rPh sb="496" eb="497">
      <t>ヒ</t>
    </rPh>
    <rPh sb="499" eb="501">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</si>
</sst>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88-4914-8E36-5867EA5B461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0.02</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9B88-4914-8E36-5867EA5B461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30-4DE7-AB54-F9F815E36E1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40.83</c:v>
                </c:pt>
                <c:pt idx="2">
                  <c:v>0</c:v>
                </c:pt>
                <c:pt idx="3">
                  <c:v>0</c:v>
                </c:pt>
                <c:pt idx="4">
                  <c:v>0</c:v>
                </c:pt>
              </c:numCache>
            </c:numRef>
          </c:val>
          <c:smooth val="0"/>
          <c:extLst>
            <c:ext xmlns:c16="http://schemas.microsoft.com/office/drawing/2014/chart" uri="{C3380CC4-5D6E-409C-BE32-E72D297353CC}">
              <c16:uniqueId val="{00000001-C830-4DE7-AB54-F9F815E36E1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84.14</c:v>
                </c:pt>
                <c:pt idx="1">
                  <c:v>85.07</c:v>
                </c:pt>
                <c:pt idx="2">
                  <c:v>85.16</c:v>
                </c:pt>
                <c:pt idx="3">
                  <c:v>85.99</c:v>
                </c:pt>
                <c:pt idx="4">
                  <c:v>85.47</c:v>
                </c:pt>
              </c:numCache>
            </c:numRef>
          </c:val>
          <c:extLst>
            <c:ext xmlns:c16="http://schemas.microsoft.com/office/drawing/2014/chart" uri="{C3380CC4-5D6E-409C-BE32-E72D297353CC}">
              <c16:uniqueId val="{00000000-0E6B-4E2B-98EA-E8305C9B3FB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92.71</c:v>
                </c:pt>
                <c:pt idx="1">
                  <c:v>89.61</c:v>
                </c:pt>
                <c:pt idx="2">
                  <c:v>89.73</c:v>
                </c:pt>
                <c:pt idx="3">
                  <c:v>90.01</c:v>
                </c:pt>
                <c:pt idx="4">
                  <c:v>85.25</c:v>
                </c:pt>
              </c:numCache>
            </c:numRef>
          </c:val>
          <c:smooth val="0"/>
          <c:extLst>
            <c:ext xmlns:c16="http://schemas.microsoft.com/office/drawing/2014/chart" uri="{C3380CC4-5D6E-409C-BE32-E72D297353CC}">
              <c16:uniqueId val="{00000001-0E6B-4E2B-98EA-E8305C9B3FB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82.14</c:v>
                </c:pt>
                <c:pt idx="1">
                  <c:v>81.599999999999994</c:v>
                </c:pt>
                <c:pt idx="2">
                  <c:v>81.47</c:v>
                </c:pt>
                <c:pt idx="3">
                  <c:v>82.51</c:v>
                </c:pt>
                <c:pt idx="4">
                  <c:v>77.13</c:v>
                </c:pt>
              </c:numCache>
            </c:numRef>
          </c:val>
          <c:extLst>
            <c:ext xmlns:c16="http://schemas.microsoft.com/office/drawing/2014/chart" uri="{C3380CC4-5D6E-409C-BE32-E72D297353CC}">
              <c16:uniqueId val="{00000000-CA3E-4591-9579-9DFFD6CFD35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3E-4591-9579-9DFFD6CFD35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2E-42A3-95BC-4AE834E572C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2E-42A3-95BC-4AE834E572C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7B-4BFA-B1BF-B1A0C43FD4B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7B-4BFA-B1BF-B1A0C43FD4B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56-4A27-8F0B-206FDE902D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56-4A27-8F0B-206FDE902D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4E-4815-B8E9-A015686B1A4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4E-4815-B8E9-A015686B1A4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580.54999999999995</c:v>
                </c:pt>
                <c:pt idx="1">
                  <c:v>595.37</c:v>
                </c:pt>
                <c:pt idx="2">
                  <c:v>540.66999999999996</c:v>
                </c:pt>
                <c:pt idx="3">
                  <c:v>503.62</c:v>
                </c:pt>
                <c:pt idx="4">
                  <c:v>633.25</c:v>
                </c:pt>
              </c:numCache>
            </c:numRef>
          </c:val>
          <c:extLst>
            <c:ext xmlns:c16="http://schemas.microsoft.com/office/drawing/2014/chart" uri="{C3380CC4-5D6E-409C-BE32-E72D297353CC}">
              <c16:uniqueId val="{00000000-20E8-4DF9-B5EC-0663113BBA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824.29</c:v>
                </c:pt>
                <c:pt idx="1">
                  <c:v>566.4</c:v>
                </c:pt>
                <c:pt idx="2">
                  <c:v>930.27</c:v>
                </c:pt>
                <c:pt idx="3">
                  <c:v>1055.52</c:v>
                </c:pt>
                <c:pt idx="4">
                  <c:v>1185.33</c:v>
                </c:pt>
              </c:numCache>
            </c:numRef>
          </c:val>
          <c:smooth val="0"/>
          <c:extLst>
            <c:ext xmlns:c16="http://schemas.microsoft.com/office/drawing/2014/chart" uri="{C3380CC4-5D6E-409C-BE32-E72D297353CC}">
              <c16:uniqueId val="{00000001-20E8-4DF9-B5EC-0663113BBA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72.95</c:v>
                </c:pt>
                <c:pt idx="1">
                  <c:v>72.91</c:v>
                </c:pt>
                <c:pt idx="2">
                  <c:v>72.44</c:v>
                </c:pt>
                <c:pt idx="3">
                  <c:v>75.52</c:v>
                </c:pt>
                <c:pt idx="4">
                  <c:v>65.569999999999993</c:v>
                </c:pt>
              </c:numCache>
            </c:numRef>
          </c:val>
          <c:extLst>
            <c:ext xmlns:c16="http://schemas.microsoft.com/office/drawing/2014/chart" uri="{C3380CC4-5D6E-409C-BE32-E72D297353CC}">
              <c16:uniqueId val="{00000000-05FF-4DA0-94A1-41F9A17A883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72.53</c:v>
                </c:pt>
                <c:pt idx="1">
                  <c:v>76.09</c:v>
                </c:pt>
                <c:pt idx="2">
                  <c:v>70.97</c:v>
                </c:pt>
                <c:pt idx="3">
                  <c:v>70.03</c:v>
                </c:pt>
                <c:pt idx="4">
                  <c:v>60.72</c:v>
                </c:pt>
              </c:numCache>
            </c:numRef>
          </c:val>
          <c:smooth val="0"/>
          <c:extLst>
            <c:ext xmlns:c16="http://schemas.microsoft.com/office/drawing/2014/chart" uri="{C3380CC4-5D6E-409C-BE32-E72D297353CC}">
              <c16:uniqueId val="{00000001-05FF-4DA0-94A1-41F9A17A883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847E-41B9-8F06-287F9AF3189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166.81</c:v>
                </c:pt>
                <c:pt idx="1">
                  <c:v>171.82</c:v>
                </c:pt>
                <c:pt idx="2">
                  <c:v>155.97999999999999</c:v>
                </c:pt>
                <c:pt idx="3">
                  <c:v>143.38999999999999</c:v>
                </c:pt>
                <c:pt idx="4">
                  <c:v>135.72</c:v>
                </c:pt>
              </c:numCache>
            </c:numRef>
          </c:val>
          <c:smooth val="0"/>
          <c:extLst>
            <c:ext xmlns:c16="http://schemas.microsoft.com/office/drawing/2014/chart" uri="{C3380CC4-5D6E-409C-BE32-E72D297353CC}">
              <c16:uniqueId val="{00000001-847E-41B9-8F06-287F9AF3189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松伏町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Ca</v>
      </c>
      <c r="X8" s="72"/>
      <c r="Y8" s="72"/>
      <c r="Z8" s="72"/>
      <c r="AA8" s="72"/>
      <c r="AB8" s="72"/>
      <c r="AC8" s="72"/>
      <c r="AD8" s="73" t="str">
        <f>データ!$M$6</f>
        <v>非設置</v>
      </c>
      <c r="AE8" s="73"/>
      <c r="AF8" s="73"/>
      <c r="AG8" s="73"/>
      <c r="AH8" s="73"/>
      <c r="AI8" s="73"/>
      <c r="AJ8" s="73"/>
      <c r="AK8" s="3"/>
      <c r="AL8" s="69">
        <f>データ!S6</f>
        <v>29165</v>
      </c>
      <c r="AM8" s="69"/>
      <c r="AN8" s="69"/>
      <c r="AO8" s="69"/>
      <c r="AP8" s="69"/>
      <c r="AQ8" s="69"/>
      <c r="AR8" s="69"/>
      <c r="AS8" s="69"/>
      <c r="AT8" s="68">
        <f>データ!T6</f>
        <v>16.2</v>
      </c>
      <c r="AU8" s="68"/>
      <c r="AV8" s="68"/>
      <c r="AW8" s="68"/>
      <c r="AX8" s="68"/>
      <c r="AY8" s="68"/>
      <c r="AZ8" s="68"/>
      <c r="BA8" s="68"/>
      <c r="BB8" s="68">
        <f>データ!U6</f>
        <v>1800.31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68.819999999999993</v>
      </c>
      <c r="Q10" s="68"/>
      <c r="R10" s="68"/>
      <c r="S10" s="68"/>
      <c r="T10" s="68"/>
      <c r="U10" s="68"/>
      <c r="V10" s="68"/>
      <c r="W10" s="68">
        <f>データ!Q6</f>
        <v>92.17</v>
      </c>
      <c r="X10" s="68"/>
      <c r="Y10" s="68"/>
      <c r="Z10" s="68"/>
      <c r="AA10" s="68"/>
      <c r="AB10" s="68"/>
      <c r="AC10" s="68"/>
      <c r="AD10" s="69">
        <f>データ!R6</f>
        <v>2035</v>
      </c>
      <c r="AE10" s="69"/>
      <c r="AF10" s="69"/>
      <c r="AG10" s="69"/>
      <c r="AH10" s="69"/>
      <c r="AI10" s="69"/>
      <c r="AJ10" s="69"/>
      <c r="AK10" s="2"/>
      <c r="AL10" s="69">
        <f>データ!V6</f>
        <v>19994</v>
      </c>
      <c r="AM10" s="69"/>
      <c r="AN10" s="69"/>
      <c r="AO10" s="69"/>
      <c r="AP10" s="69"/>
      <c r="AQ10" s="69"/>
      <c r="AR10" s="69"/>
      <c r="AS10" s="69"/>
      <c r="AT10" s="68">
        <f>データ!W6</f>
        <v>2.61</v>
      </c>
      <c r="AU10" s="68"/>
      <c r="AV10" s="68"/>
      <c r="AW10" s="68"/>
      <c r="AX10" s="68"/>
      <c r="AY10" s="68"/>
      <c r="AZ10" s="68"/>
      <c r="BA10" s="68"/>
      <c r="BB10" s="68">
        <f>データ!X6</f>
        <v>7660.54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WFqNt31Z9NCI/orsQEK+xMywNvXkL2jWK0BMq1Gl37OjpNwSpaVjX2EX6409Qni4t8l6j/WFfmbg+ZASu4Gmhw==" saltValue="tZA/6xfwJ+XdS8ov5PS2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114651</v>
      </c>
      <c r="D6" s="33">
        <f t="shared" si="3"/>
        <v>47</v>
      </c>
      <c r="E6" s="33">
        <f t="shared" si="3"/>
        <v>17</v>
      </c>
      <c r="F6" s="33">
        <f t="shared" si="3"/>
        <v>1</v>
      </c>
      <c r="G6" s="33">
        <f t="shared" si="3"/>
        <v>0</v>
      </c>
      <c r="H6" s="33" t="str">
        <f t="shared" si="3"/>
        <v>埼玉県　松伏町</v>
      </c>
      <c r="I6" s="33" t="str">
        <f t="shared" si="3"/>
        <v>法非適用</v>
      </c>
      <c r="J6" s="33" t="str">
        <f t="shared" si="3"/>
        <v>下水道事業</v>
      </c>
      <c r="K6" s="33" t="str">
        <f t="shared" si="3"/>
        <v>公共下水道</v>
      </c>
      <c r="L6" s="33" t="str">
        <f t="shared" si="3"/>
        <v>Ca</v>
      </c>
      <c r="M6" s="33" t="str">
        <f t="shared" si="3"/>
        <v>非設置</v>
      </c>
      <c r="N6" s="34" t="str">
        <f t="shared" si="3"/>
        <v>-</v>
      </c>
      <c r="O6" s="34" t="str">
        <f t="shared" si="3"/>
        <v>該当数値なし</v>
      </c>
      <c r="P6" s="34">
        <f t="shared" si="3"/>
        <v>68.819999999999993</v>
      </c>
      <c r="Q6" s="34">
        <f t="shared" si="3"/>
        <v>92.17</v>
      </c>
      <c r="R6" s="34">
        <f t="shared" si="3"/>
        <v>2035</v>
      </c>
      <c r="S6" s="34">
        <f t="shared" si="3"/>
        <v>29165</v>
      </c>
      <c r="T6" s="34">
        <f t="shared" si="3"/>
        <v>16.2</v>
      </c>
      <c r="U6" s="34">
        <f t="shared" si="3"/>
        <v>1800.31</v>
      </c>
      <c r="V6" s="34">
        <f t="shared" si="3"/>
        <v>19994</v>
      </c>
      <c r="W6" s="34">
        <f t="shared" si="3"/>
        <v>2.61</v>
      </c>
      <c r="X6" s="34">
        <f t="shared" si="3"/>
        <v>7660.54</v>
      </c>
      <c r="Y6" s="35">
        <f>IF(Y7="",NA(),Y7)</f>
        <v>82.14</v>
      </c>
      <c r="Z6" s="35">
        <f t="shared" ref="Z6:AH6" si="4">IF(Z7="",NA(),Z7)</f>
        <v>81.599999999999994</v>
      </c>
      <c r="AA6" s="35">
        <f t="shared" si="4"/>
        <v>81.47</v>
      </c>
      <c r="AB6" s="35">
        <f t="shared" si="4"/>
        <v>82.51</v>
      </c>
      <c r="AC6" s="35">
        <f t="shared" si="4"/>
        <v>77.13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580.54999999999995</v>
      </c>
      <c r="BG6" s="35">
        <f t="shared" ref="BG6:BO6" si="7">IF(BG7="",NA(),BG7)</f>
        <v>595.37</v>
      </c>
      <c r="BH6" s="35">
        <f t="shared" si="7"/>
        <v>540.66999999999996</v>
      </c>
      <c r="BI6" s="35">
        <f t="shared" si="7"/>
        <v>503.62</v>
      </c>
      <c r="BJ6" s="35">
        <f t="shared" si="7"/>
        <v>633.25</v>
      </c>
      <c r="BK6" s="35">
        <f t="shared" si="7"/>
        <v>824.29</v>
      </c>
      <c r="BL6" s="35">
        <f t="shared" si="7"/>
        <v>566.4</v>
      </c>
      <c r="BM6" s="35">
        <f t="shared" si="7"/>
        <v>930.27</v>
      </c>
      <c r="BN6" s="35">
        <f t="shared" si="7"/>
        <v>1055.52</v>
      </c>
      <c r="BO6" s="35">
        <f t="shared" si="7"/>
        <v>1185.33</v>
      </c>
      <c r="BP6" s="34" t="str">
        <f>IF(BP7="","",IF(BP7="-","【-】","【"&amp;SUBSTITUTE(TEXT(BP7,"#,##0.00"),"-","△")&amp;"】"))</f>
        <v>【682.51】</v>
      </c>
      <c r="BQ6" s="35">
        <f>IF(BQ7="",NA(),BQ7)</f>
        <v>72.95</v>
      </c>
      <c r="BR6" s="35">
        <f t="shared" ref="BR6:BZ6" si="8">IF(BR7="",NA(),BR7)</f>
        <v>72.91</v>
      </c>
      <c r="BS6" s="35">
        <f t="shared" si="8"/>
        <v>72.44</v>
      </c>
      <c r="BT6" s="35">
        <f t="shared" si="8"/>
        <v>75.52</v>
      </c>
      <c r="BU6" s="35">
        <f t="shared" si="8"/>
        <v>65.569999999999993</v>
      </c>
      <c r="BV6" s="35">
        <f t="shared" si="8"/>
        <v>72.53</v>
      </c>
      <c r="BW6" s="35">
        <f t="shared" si="8"/>
        <v>76.09</v>
      </c>
      <c r="BX6" s="35">
        <f t="shared" si="8"/>
        <v>70.97</v>
      </c>
      <c r="BY6" s="35">
        <f t="shared" si="8"/>
        <v>70.03</v>
      </c>
      <c r="BZ6" s="35">
        <f t="shared" si="8"/>
        <v>60.72</v>
      </c>
      <c r="CA6" s="34" t="str">
        <f>IF(CA7="","",IF(CA7="-","【-】","【"&amp;SUBSTITUTE(TEXT(CA7,"#,##0.00"),"-","△")&amp;"】"))</f>
        <v>【100.34】</v>
      </c>
      <c r="CB6" s="35">
        <f>IF(CB7="",NA(),CB7)</f>
        <v>150</v>
      </c>
      <c r="CC6" s="35">
        <f t="shared" ref="CC6:CK6" si="9">IF(CC7="",NA(),CC7)</f>
        <v>150</v>
      </c>
      <c r="CD6" s="35">
        <f t="shared" si="9"/>
        <v>150</v>
      </c>
      <c r="CE6" s="35">
        <f t="shared" si="9"/>
        <v>150</v>
      </c>
      <c r="CF6" s="35">
        <f t="shared" si="9"/>
        <v>150</v>
      </c>
      <c r="CG6" s="35">
        <f t="shared" si="9"/>
        <v>166.81</v>
      </c>
      <c r="CH6" s="35">
        <f t="shared" si="9"/>
        <v>171.82</v>
      </c>
      <c r="CI6" s="35">
        <f t="shared" si="9"/>
        <v>155.97999999999999</v>
      </c>
      <c r="CJ6" s="35">
        <f t="shared" si="9"/>
        <v>143.38999999999999</v>
      </c>
      <c r="CK6" s="35">
        <f t="shared" si="9"/>
        <v>135.72</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f t="shared" si="10"/>
        <v>40.83</v>
      </c>
      <c r="CT6" s="35" t="str">
        <f t="shared" si="10"/>
        <v>-</v>
      </c>
      <c r="CU6" s="35" t="str">
        <f t="shared" si="10"/>
        <v>-</v>
      </c>
      <c r="CV6" s="35" t="str">
        <f t="shared" si="10"/>
        <v>-</v>
      </c>
      <c r="CW6" s="34" t="str">
        <f>IF(CW7="","",IF(CW7="-","【-】","【"&amp;SUBSTITUTE(TEXT(CW7,"#,##0.00"),"-","△")&amp;"】"))</f>
        <v>【59.64】</v>
      </c>
      <c r="CX6" s="35">
        <f>IF(CX7="",NA(),CX7)</f>
        <v>84.14</v>
      </c>
      <c r="CY6" s="35">
        <f t="shared" ref="CY6:DG6" si="11">IF(CY7="",NA(),CY7)</f>
        <v>85.07</v>
      </c>
      <c r="CZ6" s="35">
        <f t="shared" si="11"/>
        <v>85.16</v>
      </c>
      <c r="DA6" s="35">
        <f t="shared" si="11"/>
        <v>85.99</v>
      </c>
      <c r="DB6" s="35">
        <f t="shared" si="11"/>
        <v>85.47</v>
      </c>
      <c r="DC6" s="35">
        <f t="shared" si="11"/>
        <v>92.71</v>
      </c>
      <c r="DD6" s="35">
        <f t="shared" si="11"/>
        <v>89.61</v>
      </c>
      <c r="DE6" s="35">
        <f t="shared" si="11"/>
        <v>89.73</v>
      </c>
      <c r="DF6" s="35">
        <f t="shared" si="11"/>
        <v>90.01</v>
      </c>
      <c r="DG6" s="35">
        <f t="shared" si="11"/>
        <v>85.25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0.02</v>
      </c>
      <c r="EL6" s="34">
        <f t="shared" si="14"/>
        <v>0</v>
      </c>
      <c r="EM6" s="34">
        <f t="shared" si="14"/>
        <v>0</v>
      </c>
      <c r="EN6" s="34">
        <f t="shared" si="14"/>
        <v>0</v>
      </c>
      <c r="EO6" s="34" t="str">
        <f>IF(EO7="","",IF(EO7="-","【-】","【"&amp;SUBSTITUTE(TEXT(EO7,"#,##0.00"),"-","△")&amp;"】"))</f>
        <v>【0.22】</v>
      </c>
    </row>
    <row r="7" spans="1:145" s="36" customFormat="1" x14ac:dyDescent="0.15">
      <c r="A7" s="28"/>
      <c r="B7" s="37">
        <v>2019</v>
      </c>
      <c r="C7" s="37">
        <v>114651</v>
      </c>
      <c r="D7" s="37">
        <v>47</v>
      </c>
      <c r="E7" s="37">
        <v>17</v>
      </c>
      <c r="F7" s="37">
        <v>1</v>
      </c>
      <c r="G7" s="37">
        <v>0</v>
      </c>
      <c r="H7" s="37" t="s">
        <v>99</v>
      </c>
      <c r="I7" s="37" t="s">
        <v>100</v>
      </c>
      <c r="J7" s="37" t="s">
        <v>101</v>
      </c>
      <c r="K7" s="37" t="s">
        <v>102</v>
      </c>
      <c r="L7" s="37" t="s">
        <v>103</v>
      </c>
      <c r="M7" s="37" t="s">
        <v>104</v>
      </c>
      <c r="N7" s="38" t="s">
        <v>105</v>
      </c>
      <c r="O7" s="38" t="s">
        <v>106</v>
      </c>
      <c r="P7" s="38">
        <v>68.819999999999993</v>
      </c>
      <c r="Q7" s="38">
        <v>92.17</v>
      </c>
      <c r="R7" s="38">
        <v>2035</v>
      </c>
      <c r="S7" s="38">
        <v>29165</v>
      </c>
      <c r="T7" s="38">
        <v>16.2</v>
      </c>
      <c r="U7" s="38">
        <v>1800.31</v>
      </c>
      <c r="V7" s="38">
        <v>19994</v>
      </c>
      <c r="W7" s="38">
        <v>2.61</v>
      </c>
      <c r="X7" s="38">
        <v>7660.54</v>
      </c>
      <c r="Y7" s="38">
        <v>82.14</v>
      </c>
      <c r="Z7" s="38">
        <v>81.599999999999994</v>
      </c>
      <c r="AA7" s="38">
        <v>81.47</v>
      </c>
      <c r="AB7" s="38">
        <v>82.51</v>
      </c>
      <c r="AC7" s="38">
        <v>77.13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580.54999999999995</v>
      </c>
      <c r="BG7" s="38">
        <v>595.37</v>
      </c>
      <c r="BH7" s="38">
        <v>540.66999999999996</v>
      </c>
      <c r="BI7" s="38">
        <v>503.62</v>
      </c>
      <c r="BJ7" s="38">
        <v>633.25</v>
      </c>
      <c r="BK7" s="38">
        <v>824.29</v>
      </c>
      <c r="BL7" s="38">
        <v>566.4</v>
      </c>
      <c r="BM7" s="38">
        <v>930.27</v>
      </c>
      <c r="BN7" s="38">
        <v>1055.52</v>
      </c>
      <c r="BO7" s="38">
        <v>1185.33</v>
      </c>
      <c r="BP7" s="38">
        <v>682.51</v>
      </c>
      <c r="BQ7" s="38">
        <v>72.95</v>
      </c>
      <c r="BR7" s="38">
        <v>72.91</v>
      </c>
      <c r="BS7" s="38">
        <v>72.44</v>
      </c>
      <c r="BT7" s="38">
        <v>75.52</v>
      </c>
      <c r="BU7" s="38">
        <v>65.569999999999993</v>
      </c>
      <c r="BV7" s="38">
        <v>72.53</v>
      </c>
      <c r="BW7" s="38">
        <v>76.09</v>
      </c>
      <c r="BX7" s="38">
        <v>70.97</v>
      </c>
      <c r="BY7" s="38">
        <v>70.03</v>
      </c>
      <c r="BZ7" s="38">
        <v>60.72</v>
      </c>
      <c r="CA7" s="38">
        <v>100.34</v>
      </c>
      <c r="CB7" s="38">
        <v>150</v>
      </c>
      <c r="CC7" s="38">
        <v>150</v>
      </c>
      <c r="CD7" s="38">
        <v>150</v>
      </c>
      <c r="CE7" s="38">
        <v>150</v>
      </c>
      <c r="CF7" s="38">
        <v>150</v>
      </c>
      <c r="CG7" s="38">
        <v>166.81</v>
      </c>
      <c r="CH7" s="38">
        <v>171.82</v>
      </c>
      <c r="CI7" s="38">
        <v>155.97999999999999</v>
      </c>
      <c r="CJ7" s="38">
        <v>143.38999999999999</v>
      </c>
      <c r="CK7" s="38">
        <v>135.72</v>
      </c>
      <c r="CL7" s="38">
        <v>136.15</v>
      </c>
      <c r="CM7" s="38" t="s">
        <v>105</v>
      </c>
      <c r="CN7" s="38" t="s">
        <v>105</v>
      </c>
      <c r="CO7" s="38" t="s">
        <v>105</v>
      </c>
      <c r="CP7" s="38" t="s">
        <v>105</v>
      </c>
      <c r="CQ7" s="38" t="s">
        <v>105</v>
      </c>
      <c r="CR7" s="38" t="s">
        <v>105</v>
      </c>
      <c r="CS7" s="38">
        <v>40.83</v>
      </c>
      <c r="CT7" s="38" t="s">
        <v>105</v>
      </c>
      <c r="CU7" s="38" t="s">
        <v>105</v>
      </c>
      <c r="CV7" s="38" t="s">
        <v>105</v>
      </c>
      <c r="CW7" s="38">
        <v>59.64</v>
      </c>
      <c r="CX7" s="38">
        <v>84.14</v>
      </c>
      <c r="CY7" s="38">
        <v>85.07</v>
      </c>
      <c r="CZ7" s="38">
        <v>85.16</v>
      </c>
      <c r="DA7" s="38">
        <v>85.99</v>
      </c>
      <c r="DB7" s="38">
        <v>85.47</v>
      </c>
      <c r="DC7" s="38">
        <v>92.71</v>
      </c>
      <c r="DD7" s="38">
        <v>89.61</v>
      </c>
      <c r="DE7" s="38">
        <v>89.73</v>
      </c>
      <c r="DF7" s="38">
        <v>90.01</v>
      </c>
      <c r="DG7" s="38">
        <v>85.25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0.02</v>
      </c>
      <c r="EL7" s="38">
        <v>0</v>
      </c>
      <c r="EM7" s="38">
        <v>0</v>
      </c>
      <c r="EN7" s="38">
        <v>0</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2021-01-18T07:30:27Z</cp:lastPrinted>
  <dcterms:created xsi:type="dcterms:W3CDTF">2020-12-04T02:44:54Z</dcterms:created>
  <dcterms:modified xsi:type="dcterms:W3CDTF">2021-01-19T05:09:38Z</dcterms:modified>
  <cp:category/>
</cp:coreProperties>
</file>